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usepa.sharepoint.com/sites/IntlMethane/Shared Documents/GMI/Coal Subcommittee-Shared/UNECE Taskforce on Methane/International CMM Reporting Template/"/>
    </mc:Choice>
  </mc:AlternateContent>
  <xr:revisionPtr revIDLastSave="147" documentId="13_ncr:1_{2E2DDB18-ECEC-4D7C-BF0D-E3C60B3830E7}" xr6:coauthVersionLast="47" xr6:coauthVersionMax="47" xr10:uidLastSave="{CE98F73C-1E62-4598-9B26-11AF3C4BE88F}"/>
  <workbookProtection workbookAlgorithmName="SHA-512" workbookHashValue="DmvIzwMgbJM+4qGnNrmu/hGSJ+ZxVUVWyX6kpVcixQdSSMRwTn2nea3XeFxsZc29ekq+L9cdSl/fhsgpj/CcoA==" workbookSaltValue="lXKd7t2KFqCplSB5zc9byQ==" workbookSpinCount="100000" lockStructure="1"/>
  <bookViews>
    <workbookView xWindow="-19320" yWindow="750" windowWidth="19440" windowHeight="14880" xr2:uid="{2B7D87F8-DA7C-4EC1-A129-F9EC882202B0}"/>
  </bookViews>
  <sheets>
    <sheet name="Intro &amp; Equations" sheetId="15" r:id="rId1"/>
    <sheet name="1. Facility Overview" sheetId="1" r:id="rId2"/>
    <sheet name="2. Well and Shaft" sheetId="3" r:id="rId3"/>
    <sheet name="3. Ventilation Monthly" sheetId="4" r:id="rId4"/>
    <sheet name="4. Degas Monthly" sheetId="5" r:id="rId5"/>
    <sheet name="5. Degas Collection" sheetId="2" r:id="rId6"/>
    <sheet name="6. Destruction or Offsite" sheetId="7" r:id="rId7"/>
    <sheet name="7. Destruct or Offsite Monthly" sheetId="16" r:id="rId8"/>
    <sheet name="8. Emissions Summary" sheetId="14" r:id="rId9"/>
    <sheet name="9. Top-Down Measurements" sheetId="13" r:id="rId10"/>
    <sheet name="10. Additional Information" sheetId="12" r:id="rId11"/>
  </sheets>
  <definedNames>
    <definedName name="CMP">OFFSET('2. Well and Shaft'!$AB$10:$AB$409,0,0,400-COUNTIF('2. Well and Shaft'!$AB$10:$AB$409,""),1)</definedName>
    <definedName name="CMPS">OFFSET('2. Well and Shaft'!$Y$10:$Y$409,0,0,400-COUNTIF('2. Well and Shaft'!$Y$10:$Y$409,""),1)</definedName>
    <definedName name="CMPW">OFFSET('2. Well and Shaft'!$V$10:$V$409,0,0,400-COUNTIF('2. Well and Shaft'!$V$10:$V$409,""),1)</definedName>
    <definedName name="Destruction">OFFSET('6. Destruction or Offsite'!$B$10:$B$109,0,0,100-COUNTIF('6. Destruction or Offsite'!$B$10:$B$109,""),1)</definedName>
    <definedName name="Methods">'3. Ventilation Monthly'!$AI$11:$AI$13</definedName>
    <definedName name="wbnav3">'3. Ventilation Monthly'!XFD1048567</definedName>
    <definedName name="wbnav4">'4. Degas Monthly'!XFD1048567</definedName>
    <definedName name="wbnav5">'4. Degas Monthly'!XFD1048567</definedName>
    <definedName name="wbnav6">'6. Destruction or Offsite'!XFD1048567</definedName>
    <definedName name="wbnav7">'7. Destruct or Offsite Monthly'!XFD1048567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16" l="1"/>
  <c r="I12" i="16"/>
  <c r="I13" i="16"/>
  <c r="I14" i="16"/>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I55" i="16"/>
  <c r="I56" i="16"/>
  <c r="I57" i="16"/>
  <c r="I58" i="16"/>
  <c r="I59" i="16"/>
  <c r="I60" i="16"/>
  <c r="I61" i="16"/>
  <c r="I62" i="16"/>
  <c r="I63" i="16"/>
  <c r="I64" i="16"/>
  <c r="I65" i="16"/>
  <c r="I66" i="16"/>
  <c r="I67" i="16"/>
  <c r="I68" i="16"/>
  <c r="I69" i="16"/>
  <c r="I70" i="16"/>
  <c r="I71" i="16"/>
  <c r="I72" i="16"/>
  <c r="I73" i="16"/>
  <c r="I74" i="16"/>
  <c r="I75" i="16"/>
  <c r="I76" i="16"/>
  <c r="I77" i="16"/>
  <c r="I78" i="16"/>
  <c r="I79" i="16"/>
  <c r="I80" i="16"/>
  <c r="I81" i="16"/>
  <c r="I82" i="16"/>
  <c r="I83" i="16"/>
  <c r="I84" i="16"/>
  <c r="I85" i="16"/>
  <c r="I86" i="16"/>
  <c r="I87" i="16"/>
  <c r="I88" i="16"/>
  <c r="I89" i="16"/>
  <c r="I90" i="16"/>
  <c r="I91" i="16"/>
  <c r="I92" i="16"/>
  <c r="I93" i="16"/>
  <c r="I94" i="16"/>
  <c r="I95" i="16"/>
  <c r="I96" i="16"/>
  <c r="I97" i="16"/>
  <c r="I98" i="16"/>
  <c r="I99" i="16"/>
  <c r="I100" i="16"/>
  <c r="K10" i="16"/>
  <c r="J10" i="16"/>
  <c r="H10" i="16"/>
  <c r="I10" i="16"/>
  <c r="H11" i="16" l="1"/>
  <c r="N10" i="3"/>
  <c r="T10" i="3" s="1"/>
  <c r="N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17" i="3"/>
  <c r="N118" i="3"/>
  <c r="N119" i="3"/>
  <c r="N120" i="3"/>
  <c r="N121" i="3"/>
  <c r="N122" i="3"/>
  <c r="N123" i="3"/>
  <c r="N124" i="3"/>
  <c r="N125" i="3"/>
  <c r="N126" i="3"/>
  <c r="N127" i="3"/>
  <c r="N128" i="3"/>
  <c r="N129" i="3"/>
  <c r="N130" i="3"/>
  <c r="N131" i="3"/>
  <c r="N132" i="3"/>
  <c r="N133" i="3"/>
  <c r="N134" i="3"/>
  <c r="N135" i="3"/>
  <c r="N136" i="3"/>
  <c r="N137" i="3"/>
  <c r="N138" i="3"/>
  <c r="N139" i="3"/>
  <c r="N140" i="3"/>
  <c r="N141" i="3"/>
  <c r="N142" i="3"/>
  <c r="N143" i="3"/>
  <c r="N144" i="3"/>
  <c r="N145" i="3"/>
  <c r="N146" i="3"/>
  <c r="N147" i="3"/>
  <c r="N148" i="3"/>
  <c r="N149" i="3"/>
  <c r="N150" i="3"/>
  <c r="N151" i="3"/>
  <c r="N152" i="3"/>
  <c r="N153" i="3"/>
  <c r="N154" i="3"/>
  <c r="N155" i="3"/>
  <c r="N156" i="3"/>
  <c r="N157" i="3"/>
  <c r="N158" i="3"/>
  <c r="N159" i="3"/>
  <c r="N160" i="3"/>
  <c r="N161" i="3"/>
  <c r="N162" i="3"/>
  <c r="N163" i="3"/>
  <c r="N164" i="3"/>
  <c r="N165" i="3"/>
  <c r="N166" i="3"/>
  <c r="N167" i="3"/>
  <c r="N168" i="3"/>
  <c r="N169" i="3"/>
  <c r="N170" i="3"/>
  <c r="N171" i="3"/>
  <c r="N172" i="3"/>
  <c r="N173" i="3"/>
  <c r="N174" i="3"/>
  <c r="N175" i="3"/>
  <c r="N176" i="3"/>
  <c r="N177" i="3"/>
  <c r="N178" i="3"/>
  <c r="N179" i="3"/>
  <c r="N180" i="3"/>
  <c r="N181" i="3"/>
  <c r="N182" i="3"/>
  <c r="N183" i="3"/>
  <c r="N184" i="3"/>
  <c r="N185" i="3"/>
  <c r="N186" i="3"/>
  <c r="N187" i="3"/>
  <c r="N188" i="3"/>
  <c r="N189" i="3"/>
  <c r="N190" i="3"/>
  <c r="N191" i="3"/>
  <c r="N192" i="3"/>
  <c r="N193" i="3"/>
  <c r="N194" i="3"/>
  <c r="N195" i="3"/>
  <c r="N196" i="3"/>
  <c r="N197" i="3"/>
  <c r="N198" i="3"/>
  <c r="N199" i="3"/>
  <c r="N200" i="3"/>
  <c r="N201" i="3"/>
  <c r="N202" i="3"/>
  <c r="N203" i="3"/>
  <c r="N204" i="3"/>
  <c r="N205" i="3"/>
  <c r="N206" i="3"/>
  <c r="N207" i="3"/>
  <c r="N208" i="3"/>
  <c r="N209" i="3"/>
  <c r="N210" i="3"/>
  <c r="N211" i="3"/>
  <c r="N212"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N254"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N295" i="3"/>
  <c r="N296" i="3"/>
  <c r="N297" i="3"/>
  <c r="N298" i="3"/>
  <c r="N299" i="3"/>
  <c r="N300" i="3"/>
  <c r="N301" i="3"/>
  <c r="N302" i="3"/>
  <c r="N303" i="3"/>
  <c r="N304" i="3"/>
  <c r="N305" i="3"/>
  <c r="N306" i="3"/>
  <c r="N307" i="3"/>
  <c r="N308" i="3"/>
  <c r="N309" i="3"/>
  <c r="N310" i="3"/>
  <c r="N311" i="3"/>
  <c r="N312" i="3"/>
  <c r="N313" i="3"/>
  <c r="N314" i="3"/>
  <c r="N315" i="3"/>
  <c r="N316" i="3"/>
  <c r="N317" i="3"/>
  <c r="N318" i="3"/>
  <c r="N319" i="3"/>
  <c r="N320" i="3"/>
  <c r="N321" i="3"/>
  <c r="N322" i="3"/>
  <c r="N323" i="3"/>
  <c r="N324" i="3"/>
  <c r="N325" i="3"/>
  <c r="N326" i="3"/>
  <c r="N327"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3" i="3"/>
  <c r="N364" i="3"/>
  <c r="N365" i="3"/>
  <c r="N366" i="3"/>
  <c r="N367" i="3"/>
  <c r="N368" i="3"/>
  <c r="N369" i="3"/>
  <c r="N370" i="3"/>
  <c r="N371" i="3"/>
  <c r="N372" i="3"/>
  <c r="N373" i="3"/>
  <c r="N374" i="3"/>
  <c r="N375" i="3"/>
  <c r="N376" i="3"/>
  <c r="N377" i="3"/>
  <c r="N378" i="3"/>
  <c r="N379" i="3"/>
  <c r="N380" i="3"/>
  <c r="N381" i="3"/>
  <c r="N382" i="3"/>
  <c r="N383" i="3"/>
  <c r="N384" i="3"/>
  <c r="N385" i="3"/>
  <c r="N386" i="3"/>
  <c r="N387" i="3"/>
  <c r="N388" i="3"/>
  <c r="N389" i="3"/>
  <c r="N390" i="3"/>
  <c r="N391" i="3"/>
  <c r="N392" i="3"/>
  <c r="N393" i="3"/>
  <c r="N394" i="3"/>
  <c r="N395" i="3"/>
  <c r="N396" i="3"/>
  <c r="N397" i="3"/>
  <c r="N398" i="3"/>
  <c r="N399" i="3"/>
  <c r="N400" i="3"/>
  <c r="N401" i="3"/>
  <c r="N402" i="3"/>
  <c r="N403" i="3"/>
  <c r="N404" i="3"/>
  <c r="N405" i="3"/>
  <c r="N406" i="3"/>
  <c r="N407" i="3"/>
  <c r="N408" i="3"/>
  <c r="N409" i="3"/>
  <c r="N12" i="3"/>
  <c r="N11" i="3"/>
  <c r="D19" i="1" l="1"/>
  <c r="F10" i="5"/>
  <c r="F11" i="5"/>
  <c r="F12" i="5"/>
  <c r="F13" i="5"/>
  <c r="F11" i="4"/>
  <c r="F12" i="4"/>
  <c r="F13" i="4"/>
  <c r="F14" i="4"/>
  <c r="F15" i="4"/>
  <c r="Z14" i="5"/>
  <c r="Z15" i="5"/>
  <c r="Z16" i="5"/>
  <c r="Z17" i="5"/>
  <c r="Z18" i="5"/>
  <c r="Z19" i="5"/>
  <c r="Z20" i="5"/>
  <c r="Z21" i="5"/>
  <c r="Z22" i="5"/>
  <c r="Z23" i="5"/>
  <c r="Z24" i="5"/>
  <c r="Z25" i="5"/>
  <c r="Z26" i="5"/>
  <c r="Z27" i="5"/>
  <c r="Z28" i="5"/>
  <c r="Z29" i="5"/>
  <c r="Z30" i="5"/>
  <c r="Z31" i="5"/>
  <c r="Z32" i="5"/>
  <c r="Z33" i="5"/>
  <c r="Z34" i="5"/>
  <c r="Z35" i="5"/>
  <c r="Z36" i="5"/>
  <c r="Z37" i="5"/>
  <c r="Z38" i="5"/>
  <c r="Z39" i="5"/>
  <c r="Z40" i="5"/>
  <c r="Z41" i="5"/>
  <c r="Z42" i="5"/>
  <c r="Z43" i="5"/>
  <c r="Z44" i="5"/>
  <c r="Z45" i="5"/>
  <c r="Z46" i="5"/>
  <c r="Z47" i="5"/>
  <c r="Z48" i="5"/>
  <c r="Z49" i="5"/>
  <c r="Z50" i="5"/>
  <c r="Z51" i="5"/>
  <c r="Z52" i="5"/>
  <c r="Z53" i="5"/>
  <c r="Z54" i="5"/>
  <c r="Z55" i="5"/>
  <c r="Z56" i="5"/>
  <c r="Z57" i="5"/>
  <c r="Z58" i="5"/>
  <c r="Z59" i="5"/>
  <c r="Z60" i="5"/>
  <c r="Z61" i="5"/>
  <c r="Z62" i="5"/>
  <c r="Z63" i="5"/>
  <c r="Z64" i="5"/>
  <c r="Z65" i="5"/>
  <c r="Z66" i="5"/>
  <c r="Z67" i="5"/>
  <c r="Z68" i="5"/>
  <c r="Z69" i="5"/>
  <c r="Z70" i="5"/>
  <c r="Z71" i="5"/>
  <c r="Z72" i="5"/>
  <c r="Z73" i="5"/>
  <c r="Z74" i="5"/>
  <c r="Z75" i="5"/>
  <c r="Z76" i="5"/>
  <c r="Z77" i="5"/>
  <c r="Z78" i="5"/>
  <c r="Z79" i="5"/>
  <c r="Z80" i="5"/>
  <c r="Z81" i="5"/>
  <c r="Z82" i="5"/>
  <c r="Z83" i="5"/>
  <c r="Z84" i="5"/>
  <c r="Z85" i="5"/>
  <c r="Z86" i="5"/>
  <c r="Z87" i="5"/>
  <c r="Z88" i="5"/>
  <c r="Z89" i="5"/>
  <c r="Z90" i="5"/>
  <c r="Z91" i="5"/>
  <c r="Z92" i="5"/>
  <c r="Z93" i="5"/>
  <c r="Z94" i="5"/>
  <c r="Z95" i="5"/>
  <c r="Z96" i="5"/>
  <c r="Z97" i="5"/>
  <c r="Z98" i="5"/>
  <c r="Z99" i="5"/>
  <c r="Z100" i="5"/>
  <c r="Z101" i="5"/>
  <c r="Z102" i="5"/>
  <c r="Z103" i="5"/>
  <c r="Z104" i="5"/>
  <c r="Z105" i="5"/>
  <c r="Z106" i="5"/>
  <c r="Z107" i="5"/>
  <c r="Z108" i="5"/>
  <c r="Z109" i="5"/>
  <c r="Z110" i="5"/>
  <c r="Z111" i="5"/>
  <c r="Z112" i="5"/>
  <c r="Z113" i="5"/>
  <c r="Z114" i="5"/>
  <c r="Z115" i="5"/>
  <c r="Z116" i="5"/>
  <c r="Z117" i="5"/>
  <c r="Z118" i="5"/>
  <c r="Z119" i="5"/>
  <c r="Z120" i="5"/>
  <c r="Z121" i="5"/>
  <c r="Z122" i="5"/>
  <c r="Z123" i="5"/>
  <c r="Z124" i="5"/>
  <c r="Z125" i="5"/>
  <c r="Z126" i="5"/>
  <c r="Z127" i="5"/>
  <c r="Z128" i="5"/>
  <c r="Z129" i="5"/>
  <c r="Z130" i="5"/>
  <c r="Z131" i="5"/>
  <c r="Z132" i="5"/>
  <c r="Z133" i="5"/>
  <c r="Z134" i="5"/>
  <c r="Z135" i="5"/>
  <c r="Z136" i="5"/>
  <c r="Z137" i="5"/>
  <c r="Z138" i="5"/>
  <c r="Z139" i="5"/>
  <c r="Z140" i="5"/>
  <c r="Z141" i="5"/>
  <c r="Z142" i="5"/>
  <c r="Z143" i="5"/>
  <c r="Z144" i="5"/>
  <c r="Z145" i="5"/>
  <c r="Z146" i="5"/>
  <c r="Z147" i="5"/>
  <c r="Z148" i="5"/>
  <c r="Z149" i="5"/>
  <c r="Z150" i="5"/>
  <c r="Z151" i="5"/>
  <c r="Z152" i="5"/>
  <c r="Z153" i="5"/>
  <c r="Z154" i="5"/>
  <c r="Z155" i="5"/>
  <c r="Z156" i="5"/>
  <c r="Z157" i="5"/>
  <c r="Z158" i="5"/>
  <c r="Z159" i="5"/>
  <c r="Z160" i="5"/>
  <c r="Z161" i="5"/>
  <c r="Z162" i="5"/>
  <c r="Z163" i="5"/>
  <c r="Z164" i="5"/>
  <c r="Z165" i="5"/>
  <c r="Z166" i="5"/>
  <c r="Z167" i="5"/>
  <c r="Z168" i="5"/>
  <c r="Z169" i="5"/>
  <c r="Z170" i="5"/>
  <c r="Z171" i="5"/>
  <c r="Z172" i="5"/>
  <c r="Z173" i="5"/>
  <c r="Z174" i="5"/>
  <c r="Z175" i="5"/>
  <c r="Z176" i="5"/>
  <c r="Z177" i="5"/>
  <c r="Z178" i="5"/>
  <c r="Z179" i="5"/>
  <c r="Z180" i="5"/>
  <c r="Z181" i="5"/>
  <c r="Z182" i="5"/>
  <c r="Z183" i="5"/>
  <c r="Z184" i="5"/>
  <c r="Z185" i="5"/>
  <c r="Z186" i="5"/>
  <c r="Z187" i="5"/>
  <c r="Z188" i="5"/>
  <c r="Z189" i="5"/>
  <c r="Z190" i="5"/>
  <c r="Z191" i="5"/>
  <c r="Z192" i="5"/>
  <c r="Z193" i="5"/>
  <c r="Z194" i="5"/>
  <c r="Z195" i="5"/>
  <c r="Z196" i="5"/>
  <c r="Z197" i="5"/>
  <c r="Z198" i="5"/>
  <c r="Z199" i="5"/>
  <c r="Z200" i="5"/>
  <c r="Z201" i="5"/>
  <c r="Z202" i="5"/>
  <c r="Z203" i="5"/>
  <c r="Z204" i="5"/>
  <c r="Z205" i="5"/>
  <c r="Z206" i="5"/>
  <c r="Z207" i="5"/>
  <c r="Z208" i="5"/>
  <c r="Z209" i="5"/>
  <c r="Z210" i="5"/>
  <c r="Z211" i="5"/>
  <c r="Z212" i="5"/>
  <c r="Z213" i="5"/>
  <c r="Z214" i="5"/>
  <c r="Z215" i="5"/>
  <c r="Z216" i="5"/>
  <c r="Z217" i="5"/>
  <c r="Z218" i="5"/>
  <c r="Z219" i="5"/>
  <c r="Z220" i="5"/>
  <c r="Z221" i="5"/>
  <c r="Z222" i="5"/>
  <c r="Z223" i="5"/>
  <c r="Z224" i="5"/>
  <c r="Z225" i="5"/>
  <c r="Z226" i="5"/>
  <c r="Z227" i="5"/>
  <c r="Z228" i="5"/>
  <c r="Z229" i="5"/>
  <c r="Z230" i="5"/>
  <c r="Z231" i="5"/>
  <c r="Z232" i="5"/>
  <c r="Z233" i="5"/>
  <c r="Z234" i="5"/>
  <c r="Z235" i="5"/>
  <c r="Z236" i="5"/>
  <c r="Z237" i="5"/>
  <c r="Z238" i="5"/>
  <c r="Z239" i="5"/>
  <c r="Z240" i="5"/>
  <c r="Z241" i="5"/>
  <c r="Z242" i="5"/>
  <c r="Z243" i="5"/>
  <c r="Z244" i="5"/>
  <c r="Z245" i="5"/>
  <c r="Z246" i="5"/>
  <c r="Z247" i="5"/>
  <c r="Z248" i="5"/>
  <c r="Z249" i="5"/>
  <c r="Z250" i="5"/>
  <c r="Z251" i="5"/>
  <c r="Z252" i="5"/>
  <c r="Z253" i="5"/>
  <c r="Z254" i="5"/>
  <c r="Z255" i="5"/>
  <c r="Z256" i="5"/>
  <c r="Z257" i="5"/>
  <c r="Z258" i="5"/>
  <c r="Z259" i="5"/>
  <c r="Z260" i="5"/>
  <c r="Z261" i="5"/>
  <c r="Z262" i="5"/>
  <c r="Z263" i="5"/>
  <c r="Z264" i="5"/>
  <c r="Z265" i="5"/>
  <c r="Z266" i="5"/>
  <c r="Z267" i="5"/>
  <c r="Z268" i="5"/>
  <c r="Z269" i="5"/>
  <c r="Z270" i="5"/>
  <c r="Z271" i="5"/>
  <c r="Z272" i="5"/>
  <c r="Z273" i="5"/>
  <c r="Z274" i="5"/>
  <c r="Z275" i="5"/>
  <c r="Z276" i="5"/>
  <c r="Z277" i="5"/>
  <c r="Z278" i="5"/>
  <c r="Z279" i="5"/>
  <c r="Z280" i="5"/>
  <c r="Z281" i="5"/>
  <c r="Z282" i="5"/>
  <c r="Z283" i="5"/>
  <c r="Z284" i="5"/>
  <c r="Z285" i="5"/>
  <c r="Z286" i="5"/>
  <c r="Z287" i="5"/>
  <c r="Z288" i="5"/>
  <c r="Z289" i="5"/>
  <c r="Z290" i="5"/>
  <c r="Z291" i="5"/>
  <c r="Z292" i="5"/>
  <c r="Z293" i="5"/>
  <c r="Z294" i="5"/>
  <c r="Z295" i="5"/>
  <c r="Z296" i="5"/>
  <c r="Z297" i="5"/>
  <c r="Z298" i="5"/>
  <c r="Z299" i="5"/>
  <c r="Z300" i="5"/>
  <c r="Z301" i="5"/>
  <c r="Z302" i="5"/>
  <c r="Z303" i="5"/>
  <c r="Z304" i="5"/>
  <c r="Z305" i="5"/>
  <c r="Z306" i="5"/>
  <c r="Z307" i="5"/>
  <c r="Z308" i="5"/>
  <c r="Z309" i="5"/>
  <c r="Z310" i="5"/>
  <c r="Z311" i="5"/>
  <c r="Z312" i="5"/>
  <c r="Z313" i="5"/>
  <c r="Z314" i="5"/>
  <c r="Z315" i="5"/>
  <c r="Z316" i="5"/>
  <c r="Z317" i="5"/>
  <c r="Z318" i="5"/>
  <c r="Z319" i="5"/>
  <c r="Z320" i="5"/>
  <c r="Z321" i="5"/>
  <c r="Z322" i="5"/>
  <c r="Z323" i="5"/>
  <c r="Z324" i="5"/>
  <c r="Z325" i="5"/>
  <c r="Z326" i="5"/>
  <c r="Z327" i="5"/>
  <c r="Z328" i="5"/>
  <c r="Z329" i="5"/>
  <c r="Z330" i="5"/>
  <c r="Z331" i="5"/>
  <c r="Z332" i="5"/>
  <c r="Z333" i="5"/>
  <c r="Z334" i="5"/>
  <c r="Z335" i="5"/>
  <c r="Z336" i="5"/>
  <c r="Z337" i="5"/>
  <c r="Z338" i="5"/>
  <c r="Z339" i="5"/>
  <c r="Z340" i="5"/>
  <c r="Z341" i="5"/>
  <c r="Z342" i="5"/>
  <c r="Z343" i="5"/>
  <c r="Z344" i="5"/>
  <c r="Z345" i="5"/>
  <c r="Z346" i="5"/>
  <c r="Z347" i="5"/>
  <c r="Z348" i="5"/>
  <c r="Z349" i="5"/>
  <c r="Z350" i="5"/>
  <c r="Z351" i="5"/>
  <c r="Z352" i="5"/>
  <c r="Z353" i="5"/>
  <c r="Z354" i="5"/>
  <c r="Z355" i="5"/>
  <c r="Z356" i="5"/>
  <c r="Z357" i="5"/>
  <c r="Z358" i="5"/>
  <c r="Z359" i="5"/>
  <c r="Z360" i="5"/>
  <c r="Z361" i="5"/>
  <c r="Z362" i="5"/>
  <c r="Z363" i="5"/>
  <c r="Z364" i="5"/>
  <c r="Z365" i="5"/>
  <c r="Z366" i="5"/>
  <c r="Z367" i="5"/>
  <c r="Z368" i="5"/>
  <c r="Z369" i="5"/>
  <c r="Z370" i="5"/>
  <c r="Z371" i="5"/>
  <c r="Z372" i="5"/>
  <c r="Z373" i="5"/>
  <c r="Z374" i="5"/>
  <c r="Z375" i="5"/>
  <c r="Z376" i="5"/>
  <c r="Z377" i="5"/>
  <c r="Z378" i="5"/>
  <c r="Z379" i="5"/>
  <c r="Z380" i="5"/>
  <c r="Z381" i="5"/>
  <c r="Z382" i="5"/>
  <c r="Z383" i="5"/>
  <c r="Z384" i="5"/>
  <c r="Z385" i="5"/>
  <c r="Z386" i="5"/>
  <c r="Z387" i="5"/>
  <c r="Z388" i="5"/>
  <c r="Z389" i="5"/>
  <c r="Z390" i="5"/>
  <c r="Z391" i="5"/>
  <c r="Z392" i="5"/>
  <c r="Z393" i="5"/>
  <c r="Z394" i="5"/>
  <c r="Z395" i="5"/>
  <c r="Z396" i="5"/>
  <c r="Z397" i="5"/>
  <c r="Z398" i="5"/>
  <c r="Z399" i="5"/>
  <c r="Z400" i="5"/>
  <c r="Z401" i="5"/>
  <c r="Z402" i="5"/>
  <c r="Z403" i="5"/>
  <c r="Z404" i="5"/>
  <c r="Z405" i="5"/>
  <c r="Z406" i="5"/>
  <c r="Z407" i="5"/>
  <c r="Z408" i="5"/>
  <c r="Z409" i="5"/>
  <c r="Z410" i="5"/>
  <c r="Z411" i="5"/>
  <c r="Z412" i="5"/>
  <c r="Z413" i="5"/>
  <c r="Z414" i="5"/>
  <c r="Z415" i="5"/>
  <c r="Z416" i="5"/>
  <c r="Z417" i="5"/>
  <c r="Z418" i="5"/>
  <c r="Z419" i="5"/>
  <c r="Z420" i="5"/>
  <c r="Z421" i="5"/>
  <c r="Z422" i="5"/>
  <c r="Z423" i="5"/>
  <c r="Z424" i="5"/>
  <c r="Z425" i="5"/>
  <c r="Z426" i="5"/>
  <c r="Z427" i="5"/>
  <c r="Z428" i="5"/>
  <c r="Z429" i="5"/>
  <c r="Z430" i="5"/>
  <c r="Z431" i="5"/>
  <c r="Z432" i="5"/>
  <c r="Z433" i="5"/>
  <c r="Z434" i="5"/>
  <c r="Z435" i="5"/>
  <c r="Z436" i="5"/>
  <c r="Z437" i="5"/>
  <c r="Z438" i="5"/>
  <c r="Z439" i="5"/>
  <c r="Z440" i="5"/>
  <c r="Z441" i="5"/>
  <c r="Z442" i="5"/>
  <c r="Z443" i="5"/>
  <c r="Z444" i="5"/>
  <c r="Z445" i="5"/>
  <c r="Z446" i="5"/>
  <c r="Z447" i="5"/>
  <c r="Z448" i="5"/>
  <c r="Z449" i="5"/>
  <c r="Z450" i="5"/>
  <c r="Z451" i="5"/>
  <c r="Z452" i="5"/>
  <c r="Z453" i="5"/>
  <c r="Z454" i="5"/>
  <c r="Z455" i="5"/>
  <c r="Z456" i="5"/>
  <c r="Z457" i="5"/>
  <c r="Z458" i="5"/>
  <c r="Z459" i="5"/>
  <c r="Z460" i="5"/>
  <c r="Z461" i="5"/>
  <c r="Z462" i="5"/>
  <c r="Z463" i="5"/>
  <c r="Z464" i="5"/>
  <c r="Z465" i="5"/>
  <c r="Z466" i="5"/>
  <c r="Z467" i="5"/>
  <c r="Z468" i="5"/>
  <c r="Z469" i="5"/>
  <c r="Z470" i="5"/>
  <c r="Z471" i="5"/>
  <c r="Z472" i="5"/>
  <c r="Z473" i="5"/>
  <c r="Z474" i="5"/>
  <c r="Z475" i="5"/>
  <c r="Z476" i="5"/>
  <c r="Z477" i="5"/>
  <c r="Z478" i="5"/>
  <c r="Z479" i="5"/>
  <c r="Z480" i="5"/>
  <c r="Z481" i="5"/>
  <c r="Z482" i="5"/>
  <c r="Z483" i="5"/>
  <c r="Z484" i="5"/>
  <c r="Z485" i="5"/>
  <c r="Z486" i="5"/>
  <c r="Z487" i="5"/>
  <c r="Z488" i="5"/>
  <c r="Z489" i="5"/>
  <c r="Z490" i="5"/>
  <c r="Z491" i="5"/>
  <c r="Z492" i="5"/>
  <c r="Z493" i="5"/>
  <c r="Z494" i="5"/>
  <c r="Z495" i="5"/>
  <c r="Z496" i="5"/>
  <c r="Z497" i="5"/>
  <c r="Z498" i="5"/>
  <c r="Z499" i="5"/>
  <c r="Z500" i="5"/>
  <c r="Z501" i="5"/>
  <c r="Z502" i="5"/>
  <c r="Z503" i="5"/>
  <c r="Z504" i="5"/>
  <c r="Z505" i="5"/>
  <c r="Z506" i="5"/>
  <c r="Z507" i="5"/>
  <c r="Z508" i="5"/>
  <c r="Z509" i="5"/>
  <c r="Z510" i="5"/>
  <c r="Z511" i="5"/>
  <c r="Z512" i="5"/>
  <c r="Z513" i="5"/>
  <c r="Z514" i="5"/>
  <c r="Z515" i="5"/>
  <c r="Z516" i="5"/>
  <c r="Z517" i="5"/>
  <c r="Z518" i="5"/>
  <c r="Z519" i="5"/>
  <c r="Z520" i="5"/>
  <c r="Z521" i="5"/>
  <c r="Z522" i="5"/>
  <c r="Z523" i="5"/>
  <c r="Z524" i="5"/>
  <c r="Z525" i="5"/>
  <c r="Z526" i="5"/>
  <c r="Z527" i="5"/>
  <c r="Z528" i="5"/>
  <c r="Z529" i="5"/>
  <c r="Z530" i="5"/>
  <c r="Z531" i="5"/>
  <c r="Z532" i="5"/>
  <c r="Z533" i="5"/>
  <c r="Z534" i="5"/>
  <c r="Z535" i="5"/>
  <c r="Z536" i="5"/>
  <c r="Z537" i="5"/>
  <c r="Z538" i="5"/>
  <c r="Z539" i="5"/>
  <c r="Z540" i="5"/>
  <c r="Z541" i="5"/>
  <c r="Z542" i="5"/>
  <c r="Z543" i="5"/>
  <c r="Z544" i="5"/>
  <c r="Z545" i="5"/>
  <c r="Z546" i="5"/>
  <c r="Z547" i="5"/>
  <c r="Z548" i="5"/>
  <c r="Z549" i="5"/>
  <c r="Z550" i="5"/>
  <c r="Z551" i="5"/>
  <c r="Z552" i="5"/>
  <c r="Z553" i="5"/>
  <c r="Z554" i="5"/>
  <c r="Z555" i="5"/>
  <c r="Z556" i="5"/>
  <c r="Z557" i="5"/>
  <c r="Z558" i="5"/>
  <c r="Z559" i="5"/>
  <c r="Z560" i="5"/>
  <c r="Z561" i="5"/>
  <c r="Z562" i="5"/>
  <c r="Z563" i="5"/>
  <c r="Z564" i="5"/>
  <c r="Z565" i="5"/>
  <c r="Z566" i="5"/>
  <c r="Z567" i="5"/>
  <c r="Z568" i="5"/>
  <c r="Z569" i="5"/>
  <c r="Z570" i="5"/>
  <c r="Z571" i="5"/>
  <c r="Z572" i="5"/>
  <c r="Z573" i="5"/>
  <c r="Z574" i="5"/>
  <c r="Z575" i="5"/>
  <c r="Z576" i="5"/>
  <c r="Z577" i="5"/>
  <c r="Z578" i="5"/>
  <c r="Z579" i="5"/>
  <c r="Z580" i="5"/>
  <c r="Z581" i="5"/>
  <c r="Z582" i="5"/>
  <c r="Z583" i="5"/>
  <c r="Z584" i="5"/>
  <c r="Z585" i="5"/>
  <c r="Z586" i="5"/>
  <c r="Z587" i="5"/>
  <c r="Z588" i="5"/>
  <c r="Z589" i="5"/>
  <c r="Z590" i="5"/>
  <c r="Z591" i="5"/>
  <c r="Z592" i="5"/>
  <c r="Z593" i="5"/>
  <c r="Z594" i="5"/>
  <c r="Z595" i="5"/>
  <c r="Z596" i="5"/>
  <c r="Z597" i="5"/>
  <c r="Z598" i="5"/>
  <c r="Z599" i="5"/>
  <c r="Z600" i="5"/>
  <c r="Z601" i="5"/>
  <c r="Z602" i="5"/>
  <c r="Z603" i="5"/>
  <c r="Z604" i="5"/>
  <c r="Z605" i="5"/>
  <c r="Z606" i="5"/>
  <c r="Z607" i="5"/>
  <c r="Z608" i="5"/>
  <c r="Z609" i="5"/>
  <c r="Z10" i="5"/>
  <c r="Z11" i="5"/>
  <c r="AA11" i="5" s="1"/>
  <c r="Z12" i="5"/>
  <c r="AA12" i="5" s="1"/>
  <c r="Z13" i="5"/>
  <c r="AD13" i="4"/>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64" i="16"/>
  <c r="H65" i="16"/>
  <c r="H66" i="16"/>
  <c r="H67" i="16"/>
  <c r="H68" i="16"/>
  <c r="H69" i="16"/>
  <c r="H70" i="16"/>
  <c r="H71" i="16"/>
  <c r="H72" i="16"/>
  <c r="H73" i="16"/>
  <c r="H74" i="16"/>
  <c r="H75" i="16"/>
  <c r="H76" i="16"/>
  <c r="H77" i="16"/>
  <c r="H78" i="16"/>
  <c r="H79" i="16"/>
  <c r="H80" i="16"/>
  <c r="H81" i="16"/>
  <c r="H82" i="16"/>
  <c r="H83" i="16"/>
  <c r="H84" i="16"/>
  <c r="H85" i="16"/>
  <c r="H86" i="16"/>
  <c r="H87" i="16"/>
  <c r="H88" i="16"/>
  <c r="H89" i="16"/>
  <c r="H90" i="16"/>
  <c r="H91" i="16"/>
  <c r="H92" i="16"/>
  <c r="H93" i="16"/>
  <c r="H94" i="16"/>
  <c r="H95" i="16"/>
  <c r="H96" i="16"/>
  <c r="H97" i="16"/>
  <c r="H98" i="16"/>
  <c r="H99" i="16"/>
  <c r="H100" i="16"/>
  <c r="K11" i="16"/>
  <c r="H12" i="16"/>
  <c r="H13" i="16"/>
  <c r="H14" i="16"/>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 r="F241" i="4"/>
  <c r="F242" i="4"/>
  <c r="F243" i="4"/>
  <c r="F244" i="4"/>
  <c r="F245" i="4"/>
  <c r="F246" i="4"/>
  <c r="F247" i="4"/>
  <c r="F248" i="4"/>
  <c r="F249" i="4"/>
  <c r="F250" i="4"/>
  <c r="F251" i="4"/>
  <c r="F252" i="4"/>
  <c r="F253" i="4"/>
  <c r="F254" i="4"/>
  <c r="F255" i="4"/>
  <c r="F256" i="4"/>
  <c r="F257" i="4"/>
  <c r="F258" i="4"/>
  <c r="F259" i="4"/>
  <c r="F260" i="4"/>
  <c r="F261" i="4"/>
  <c r="F262" i="4"/>
  <c r="F263" i="4"/>
  <c r="F264" i="4"/>
  <c r="F265" i="4"/>
  <c r="F266" i="4"/>
  <c r="F267" i="4"/>
  <c r="F268" i="4"/>
  <c r="F269" i="4"/>
  <c r="F270" i="4"/>
  <c r="F271" i="4"/>
  <c r="F272" i="4"/>
  <c r="F273" i="4"/>
  <c r="F274" i="4"/>
  <c r="F275" i="4"/>
  <c r="F276" i="4"/>
  <c r="F277" i="4"/>
  <c r="F278" i="4"/>
  <c r="F279" i="4"/>
  <c r="F280" i="4"/>
  <c r="F281" i="4"/>
  <c r="F282" i="4"/>
  <c r="F283" i="4"/>
  <c r="F284" i="4"/>
  <c r="F285" i="4"/>
  <c r="F286" i="4"/>
  <c r="F287" i="4"/>
  <c r="F288" i="4"/>
  <c r="F289" i="4"/>
  <c r="F290" i="4"/>
  <c r="F291" i="4"/>
  <c r="F292" i="4"/>
  <c r="F293" i="4"/>
  <c r="F294" i="4"/>
  <c r="F295" i="4"/>
  <c r="F296" i="4"/>
  <c r="F297" i="4"/>
  <c r="F298" i="4"/>
  <c r="F299" i="4"/>
  <c r="F300" i="4"/>
  <c r="F301" i="4"/>
  <c r="F302" i="4"/>
  <c r="F303" i="4"/>
  <c r="F304" i="4"/>
  <c r="F305" i="4"/>
  <c r="F306" i="4"/>
  <c r="F307" i="4"/>
  <c r="F308" i="4"/>
  <c r="F309" i="4"/>
  <c r="F310" i="4"/>
  <c r="F311" i="4"/>
  <c r="F312" i="4"/>
  <c r="F313" i="4"/>
  <c r="F314" i="4"/>
  <c r="F315" i="4"/>
  <c r="F316" i="4"/>
  <c r="F317" i="4"/>
  <c r="F318" i="4"/>
  <c r="F319" i="4"/>
  <c r="F320" i="4"/>
  <c r="F321" i="4"/>
  <c r="F322" i="4"/>
  <c r="F323" i="4"/>
  <c r="F324" i="4"/>
  <c r="F325" i="4"/>
  <c r="F326" i="4"/>
  <c r="F327" i="4"/>
  <c r="F328" i="4"/>
  <c r="F329" i="4"/>
  <c r="F330" i="4"/>
  <c r="F331" i="4"/>
  <c r="F332" i="4"/>
  <c r="F333" i="4"/>
  <c r="F334" i="4"/>
  <c r="F335" i="4"/>
  <c r="F336" i="4"/>
  <c r="F337" i="4"/>
  <c r="F338" i="4"/>
  <c r="F339" i="4"/>
  <c r="F340" i="4"/>
  <c r="F341" i="4"/>
  <c r="F342" i="4"/>
  <c r="F343" i="4"/>
  <c r="F344" i="4"/>
  <c r="F345" i="4"/>
  <c r="F346" i="4"/>
  <c r="F347" i="4"/>
  <c r="F348" i="4"/>
  <c r="F349" i="4"/>
  <c r="F350" i="4"/>
  <c r="F351" i="4"/>
  <c r="F352" i="4"/>
  <c r="F353" i="4"/>
  <c r="F354" i="4"/>
  <c r="F355" i="4"/>
  <c r="F356" i="4"/>
  <c r="F357" i="4"/>
  <c r="F358" i="4"/>
  <c r="F359" i="4"/>
  <c r="F360" i="4"/>
  <c r="F361" i="4"/>
  <c r="F362" i="4"/>
  <c r="F363" i="4"/>
  <c r="F364" i="4"/>
  <c r="F365" i="4"/>
  <c r="F366" i="4"/>
  <c r="F367" i="4"/>
  <c r="F368" i="4"/>
  <c r="F369" i="4"/>
  <c r="F370" i="4"/>
  <c r="F371" i="4"/>
  <c r="F372" i="4"/>
  <c r="F373" i="4"/>
  <c r="F374" i="4"/>
  <c r="F375" i="4"/>
  <c r="F376" i="4"/>
  <c r="F377" i="4"/>
  <c r="F378" i="4"/>
  <c r="F379" i="4"/>
  <c r="F380" i="4"/>
  <c r="F381" i="4"/>
  <c r="F382" i="4"/>
  <c r="F383" i="4"/>
  <c r="F384" i="4"/>
  <c r="F385" i="4"/>
  <c r="F386" i="4"/>
  <c r="F387" i="4"/>
  <c r="F388" i="4"/>
  <c r="F389" i="4"/>
  <c r="F390" i="4"/>
  <c r="F391" i="4"/>
  <c r="F392" i="4"/>
  <c r="F393" i="4"/>
  <c r="F394" i="4"/>
  <c r="F395" i="4"/>
  <c r="F396" i="4"/>
  <c r="F397" i="4"/>
  <c r="F398" i="4"/>
  <c r="F399" i="4"/>
  <c r="F400" i="4"/>
  <c r="F401" i="4"/>
  <c r="F402" i="4"/>
  <c r="F403" i="4"/>
  <c r="F404" i="4"/>
  <c r="F405" i="4"/>
  <c r="F406" i="4"/>
  <c r="F407" i="4"/>
  <c r="F408" i="4"/>
  <c r="F409" i="4"/>
  <c r="F410" i="4"/>
  <c r="F411" i="4"/>
  <c r="F412" i="4"/>
  <c r="F413" i="4"/>
  <c r="F414" i="4"/>
  <c r="F415" i="4"/>
  <c r="F416" i="4"/>
  <c r="F417" i="4"/>
  <c r="F418" i="4"/>
  <c r="F419" i="4"/>
  <c r="F420" i="4"/>
  <c r="F421" i="4"/>
  <c r="F422" i="4"/>
  <c r="F423" i="4"/>
  <c r="F424" i="4"/>
  <c r="F425" i="4"/>
  <c r="F426" i="4"/>
  <c r="F427" i="4"/>
  <c r="F428" i="4"/>
  <c r="F429" i="4"/>
  <c r="F430" i="4"/>
  <c r="F431" i="4"/>
  <c r="F432" i="4"/>
  <c r="F433" i="4"/>
  <c r="F434" i="4"/>
  <c r="F435" i="4"/>
  <c r="F436" i="4"/>
  <c r="F437" i="4"/>
  <c r="F438" i="4"/>
  <c r="F439" i="4"/>
  <c r="F440" i="4"/>
  <c r="F441" i="4"/>
  <c r="F442" i="4"/>
  <c r="F443" i="4"/>
  <c r="F444" i="4"/>
  <c r="F445" i="4"/>
  <c r="F446" i="4"/>
  <c r="F447" i="4"/>
  <c r="F448" i="4"/>
  <c r="F449" i="4"/>
  <c r="F450" i="4"/>
  <c r="F451" i="4"/>
  <c r="F452" i="4"/>
  <c r="F453" i="4"/>
  <c r="F454" i="4"/>
  <c r="F455" i="4"/>
  <c r="F456" i="4"/>
  <c r="F457" i="4"/>
  <c r="F458" i="4"/>
  <c r="F459" i="4"/>
  <c r="F460" i="4"/>
  <c r="F461" i="4"/>
  <c r="F462" i="4"/>
  <c r="F463" i="4"/>
  <c r="F464" i="4"/>
  <c r="F465" i="4"/>
  <c r="F466" i="4"/>
  <c r="F467" i="4"/>
  <c r="F468" i="4"/>
  <c r="F469" i="4"/>
  <c r="F470" i="4"/>
  <c r="F471" i="4"/>
  <c r="F472" i="4"/>
  <c r="F473" i="4"/>
  <c r="F474" i="4"/>
  <c r="F475" i="4"/>
  <c r="F476" i="4"/>
  <c r="F477" i="4"/>
  <c r="F478" i="4"/>
  <c r="F479" i="4"/>
  <c r="F480" i="4"/>
  <c r="F481" i="4"/>
  <c r="F482" i="4"/>
  <c r="F483" i="4"/>
  <c r="F484" i="4"/>
  <c r="F485" i="4"/>
  <c r="F486" i="4"/>
  <c r="F487" i="4"/>
  <c r="F488" i="4"/>
  <c r="F489" i="4"/>
  <c r="F490" i="4"/>
  <c r="F491" i="4"/>
  <c r="F492" i="4"/>
  <c r="F493" i="4"/>
  <c r="F494" i="4"/>
  <c r="F495" i="4"/>
  <c r="F496" i="4"/>
  <c r="F497" i="4"/>
  <c r="F498" i="4"/>
  <c r="F499" i="4"/>
  <c r="F500" i="4"/>
  <c r="F501" i="4"/>
  <c r="F502" i="4"/>
  <c r="F503" i="4"/>
  <c r="F504" i="4"/>
  <c r="F505" i="4"/>
  <c r="F506" i="4"/>
  <c r="F507" i="4"/>
  <c r="F508" i="4"/>
  <c r="F509" i="4"/>
  <c r="F510" i="4"/>
  <c r="F511" i="4"/>
  <c r="F512" i="4"/>
  <c r="F513" i="4"/>
  <c r="F514" i="4"/>
  <c r="F515" i="4"/>
  <c r="F516" i="4"/>
  <c r="F517" i="4"/>
  <c r="F518" i="4"/>
  <c r="F519" i="4"/>
  <c r="F520" i="4"/>
  <c r="F521" i="4"/>
  <c r="F522" i="4"/>
  <c r="F523" i="4"/>
  <c r="F524" i="4"/>
  <c r="F525" i="4"/>
  <c r="F526" i="4"/>
  <c r="F527" i="4"/>
  <c r="F528" i="4"/>
  <c r="F529" i="4"/>
  <c r="F530" i="4"/>
  <c r="F531" i="4"/>
  <c r="F532" i="4"/>
  <c r="F533" i="4"/>
  <c r="F534" i="4"/>
  <c r="F535" i="4"/>
  <c r="F536" i="4"/>
  <c r="F537" i="4"/>
  <c r="F538" i="4"/>
  <c r="F539" i="4"/>
  <c r="F540" i="4"/>
  <c r="F541" i="4"/>
  <c r="F542" i="4"/>
  <c r="F543" i="4"/>
  <c r="F544" i="4"/>
  <c r="F545" i="4"/>
  <c r="F546" i="4"/>
  <c r="F547" i="4"/>
  <c r="F548" i="4"/>
  <c r="F549" i="4"/>
  <c r="F550" i="4"/>
  <c r="F551" i="4"/>
  <c r="F552" i="4"/>
  <c r="F553" i="4"/>
  <c r="F554" i="4"/>
  <c r="F555" i="4"/>
  <c r="F556" i="4"/>
  <c r="F557" i="4"/>
  <c r="F558" i="4"/>
  <c r="F559" i="4"/>
  <c r="F560" i="4"/>
  <c r="F561" i="4"/>
  <c r="F562" i="4"/>
  <c r="F563" i="4"/>
  <c r="F564" i="4"/>
  <c r="F565" i="4"/>
  <c r="F566" i="4"/>
  <c r="F567" i="4"/>
  <c r="F568" i="4"/>
  <c r="F569" i="4"/>
  <c r="F570" i="4"/>
  <c r="F571" i="4"/>
  <c r="F572" i="4"/>
  <c r="F573" i="4"/>
  <c r="F574" i="4"/>
  <c r="F575" i="4"/>
  <c r="F576" i="4"/>
  <c r="F577" i="4"/>
  <c r="F578" i="4"/>
  <c r="F579" i="4"/>
  <c r="F580" i="4"/>
  <c r="F581" i="4"/>
  <c r="F582" i="4"/>
  <c r="F583" i="4"/>
  <c r="F584" i="4"/>
  <c r="F585" i="4"/>
  <c r="F586" i="4"/>
  <c r="F587" i="4"/>
  <c r="F588" i="4"/>
  <c r="F589" i="4"/>
  <c r="F590" i="4"/>
  <c r="F591" i="4"/>
  <c r="F592" i="4"/>
  <c r="F593" i="4"/>
  <c r="F594" i="4"/>
  <c r="F595" i="4"/>
  <c r="F596" i="4"/>
  <c r="F597" i="4"/>
  <c r="F598" i="4"/>
  <c r="F599" i="4"/>
  <c r="F600" i="4"/>
  <c r="F601" i="4"/>
  <c r="F602" i="4"/>
  <c r="F603" i="4"/>
  <c r="F604" i="4"/>
  <c r="F605" i="4"/>
  <c r="F606" i="4"/>
  <c r="F607" i="4"/>
  <c r="F608" i="4"/>
  <c r="F609" i="4"/>
  <c r="F610" i="4"/>
  <c r="F16" i="4"/>
  <c r="F17" i="4"/>
  <c r="AA15" i="5"/>
  <c r="AA16" i="5"/>
  <c r="AA17" i="5"/>
  <c r="AA18" i="5"/>
  <c r="AA19" i="5"/>
  <c r="AA20" i="5"/>
  <c r="AA21" i="5"/>
  <c r="AA22" i="5"/>
  <c r="AA23" i="5"/>
  <c r="AA24" i="5"/>
  <c r="AA25" i="5"/>
  <c r="AA26" i="5"/>
  <c r="AA27" i="5"/>
  <c r="AA28" i="5"/>
  <c r="AA29" i="5"/>
  <c r="AA30" i="5"/>
  <c r="AA31" i="5"/>
  <c r="AA32" i="5"/>
  <c r="AA33" i="5"/>
  <c r="AA34" i="5"/>
  <c r="AA35" i="5"/>
  <c r="AA36" i="5"/>
  <c r="AA37" i="5"/>
  <c r="AA38" i="5"/>
  <c r="AA39" i="5"/>
  <c r="AA40" i="5"/>
  <c r="AA41" i="5"/>
  <c r="AA42" i="5"/>
  <c r="AA43" i="5"/>
  <c r="AA44" i="5"/>
  <c r="AA45" i="5"/>
  <c r="AA46" i="5"/>
  <c r="AA47" i="5"/>
  <c r="AA48" i="5"/>
  <c r="AA49" i="5"/>
  <c r="AA50" i="5"/>
  <c r="AA51" i="5"/>
  <c r="AA52" i="5"/>
  <c r="AA53" i="5"/>
  <c r="AA54" i="5"/>
  <c r="AA55" i="5"/>
  <c r="AA56" i="5"/>
  <c r="AA57" i="5"/>
  <c r="AA58" i="5"/>
  <c r="AA59" i="5"/>
  <c r="AA60" i="5"/>
  <c r="AA61" i="5"/>
  <c r="AA62" i="5"/>
  <c r="AA63" i="5"/>
  <c r="AA64" i="5"/>
  <c r="AA65" i="5"/>
  <c r="AA66" i="5"/>
  <c r="AA67" i="5"/>
  <c r="AA68" i="5"/>
  <c r="AA69" i="5"/>
  <c r="AA70" i="5"/>
  <c r="AA71" i="5"/>
  <c r="AA72" i="5"/>
  <c r="AA73" i="5"/>
  <c r="AA74" i="5"/>
  <c r="AA75" i="5"/>
  <c r="AA76" i="5"/>
  <c r="AA77" i="5"/>
  <c r="AA78" i="5"/>
  <c r="AA79" i="5"/>
  <c r="AA80" i="5"/>
  <c r="AA81" i="5"/>
  <c r="AA82" i="5"/>
  <c r="AA83" i="5"/>
  <c r="AA84" i="5"/>
  <c r="AA85" i="5"/>
  <c r="AA86" i="5"/>
  <c r="AA87" i="5"/>
  <c r="AA88" i="5"/>
  <c r="AA89" i="5"/>
  <c r="AA90" i="5"/>
  <c r="AA91" i="5"/>
  <c r="AA92" i="5"/>
  <c r="AA93" i="5"/>
  <c r="AA94" i="5"/>
  <c r="AA95" i="5"/>
  <c r="AA96" i="5"/>
  <c r="AA97" i="5"/>
  <c r="AA98" i="5"/>
  <c r="AA99" i="5"/>
  <c r="AA100" i="5"/>
  <c r="AA101" i="5"/>
  <c r="AA102" i="5"/>
  <c r="AA103" i="5"/>
  <c r="AA104" i="5"/>
  <c r="AA105" i="5"/>
  <c r="AA106" i="5"/>
  <c r="AA107" i="5"/>
  <c r="AA108" i="5"/>
  <c r="AA109" i="5"/>
  <c r="AA110" i="5"/>
  <c r="AA111" i="5"/>
  <c r="AA112" i="5"/>
  <c r="AA113" i="5"/>
  <c r="AA114" i="5"/>
  <c r="AA115" i="5"/>
  <c r="AA116" i="5"/>
  <c r="AA117" i="5"/>
  <c r="AA118" i="5"/>
  <c r="AA119" i="5"/>
  <c r="AA120" i="5"/>
  <c r="AA121" i="5"/>
  <c r="AA122" i="5"/>
  <c r="AA123" i="5"/>
  <c r="AA124" i="5"/>
  <c r="AA125" i="5"/>
  <c r="AA126" i="5"/>
  <c r="AA127" i="5"/>
  <c r="AA128" i="5"/>
  <c r="AA129" i="5"/>
  <c r="AA130" i="5"/>
  <c r="AA131" i="5"/>
  <c r="AA132" i="5"/>
  <c r="AA133" i="5"/>
  <c r="AA134" i="5"/>
  <c r="AA135" i="5"/>
  <c r="AA136" i="5"/>
  <c r="AA137" i="5"/>
  <c r="AA138" i="5"/>
  <c r="AA139" i="5"/>
  <c r="AA140" i="5"/>
  <c r="AA141" i="5"/>
  <c r="AA142" i="5"/>
  <c r="AA143" i="5"/>
  <c r="AA144" i="5"/>
  <c r="AA145" i="5"/>
  <c r="AA146" i="5"/>
  <c r="AA147" i="5"/>
  <c r="AA148" i="5"/>
  <c r="AA149" i="5"/>
  <c r="AA150" i="5"/>
  <c r="AA151" i="5"/>
  <c r="AA152" i="5"/>
  <c r="AA153" i="5"/>
  <c r="AA154" i="5"/>
  <c r="AA155" i="5"/>
  <c r="AA156" i="5"/>
  <c r="AA157" i="5"/>
  <c r="AA158" i="5"/>
  <c r="AA159" i="5"/>
  <c r="AA160" i="5"/>
  <c r="AA161" i="5"/>
  <c r="AA162" i="5"/>
  <c r="AA163" i="5"/>
  <c r="AA164" i="5"/>
  <c r="AA165" i="5"/>
  <c r="AA166" i="5"/>
  <c r="AA167" i="5"/>
  <c r="AA168" i="5"/>
  <c r="AA169" i="5"/>
  <c r="AA170" i="5"/>
  <c r="AA171" i="5"/>
  <c r="AA172" i="5"/>
  <c r="AA173" i="5"/>
  <c r="AA174" i="5"/>
  <c r="AA175" i="5"/>
  <c r="AA176" i="5"/>
  <c r="AA177" i="5"/>
  <c r="AA178" i="5"/>
  <c r="AA179" i="5"/>
  <c r="AA180" i="5"/>
  <c r="AA181" i="5"/>
  <c r="AA182" i="5"/>
  <c r="AA183" i="5"/>
  <c r="AA184" i="5"/>
  <c r="AA185" i="5"/>
  <c r="AA186" i="5"/>
  <c r="AA187" i="5"/>
  <c r="AA188" i="5"/>
  <c r="AA189" i="5"/>
  <c r="AA190" i="5"/>
  <c r="AA191" i="5"/>
  <c r="AA192" i="5"/>
  <c r="AA193" i="5"/>
  <c r="AA194" i="5"/>
  <c r="AA195" i="5"/>
  <c r="AA196" i="5"/>
  <c r="AA197" i="5"/>
  <c r="AA198" i="5"/>
  <c r="AA199" i="5"/>
  <c r="AA200" i="5"/>
  <c r="AA201" i="5"/>
  <c r="AA202" i="5"/>
  <c r="AA203" i="5"/>
  <c r="AA204" i="5"/>
  <c r="AA205" i="5"/>
  <c r="AA206" i="5"/>
  <c r="AA207" i="5"/>
  <c r="AA208" i="5"/>
  <c r="AA209" i="5"/>
  <c r="AA210" i="5"/>
  <c r="AA211" i="5"/>
  <c r="AA212" i="5"/>
  <c r="AA213" i="5"/>
  <c r="AA214" i="5"/>
  <c r="AA215" i="5"/>
  <c r="AA216" i="5"/>
  <c r="AA217" i="5"/>
  <c r="AA218" i="5"/>
  <c r="AA219" i="5"/>
  <c r="AA220" i="5"/>
  <c r="AA221" i="5"/>
  <c r="AA222" i="5"/>
  <c r="AA223" i="5"/>
  <c r="AA224" i="5"/>
  <c r="AA225" i="5"/>
  <c r="AA226" i="5"/>
  <c r="AA227" i="5"/>
  <c r="AA228" i="5"/>
  <c r="AA229" i="5"/>
  <c r="AA230" i="5"/>
  <c r="AA231" i="5"/>
  <c r="AA232" i="5"/>
  <c r="AA233" i="5"/>
  <c r="AA234" i="5"/>
  <c r="AA235" i="5"/>
  <c r="AA236" i="5"/>
  <c r="AA237" i="5"/>
  <c r="AA238" i="5"/>
  <c r="AA239" i="5"/>
  <c r="AA240" i="5"/>
  <c r="AA241" i="5"/>
  <c r="AA242" i="5"/>
  <c r="AA243" i="5"/>
  <c r="AA244" i="5"/>
  <c r="AA245" i="5"/>
  <c r="AA246" i="5"/>
  <c r="AA247" i="5"/>
  <c r="AA248" i="5"/>
  <c r="AA249" i="5"/>
  <c r="AA250" i="5"/>
  <c r="AA251" i="5"/>
  <c r="AA252" i="5"/>
  <c r="AA253" i="5"/>
  <c r="AA254" i="5"/>
  <c r="AA255" i="5"/>
  <c r="AA256" i="5"/>
  <c r="AA257" i="5"/>
  <c r="AA258" i="5"/>
  <c r="AA259" i="5"/>
  <c r="AA260" i="5"/>
  <c r="AA261" i="5"/>
  <c r="AA262" i="5"/>
  <c r="AA263" i="5"/>
  <c r="AA264" i="5"/>
  <c r="AA265" i="5"/>
  <c r="AA266" i="5"/>
  <c r="AA267" i="5"/>
  <c r="AA268" i="5"/>
  <c r="AA269" i="5"/>
  <c r="AA270" i="5"/>
  <c r="AA271" i="5"/>
  <c r="AA272" i="5"/>
  <c r="AA273" i="5"/>
  <c r="AA274" i="5"/>
  <c r="AA275" i="5"/>
  <c r="AA276" i="5"/>
  <c r="AA277" i="5"/>
  <c r="AA278" i="5"/>
  <c r="AA279" i="5"/>
  <c r="AA280" i="5"/>
  <c r="AA281" i="5"/>
  <c r="AA282" i="5"/>
  <c r="AA283" i="5"/>
  <c r="AA284" i="5"/>
  <c r="AA285" i="5"/>
  <c r="AA286" i="5"/>
  <c r="AA287" i="5"/>
  <c r="AA288" i="5"/>
  <c r="AA289" i="5"/>
  <c r="AA290" i="5"/>
  <c r="AA291" i="5"/>
  <c r="AA292" i="5"/>
  <c r="AA293" i="5"/>
  <c r="AA294" i="5"/>
  <c r="AA295" i="5"/>
  <c r="AA296" i="5"/>
  <c r="AA297" i="5"/>
  <c r="AA298" i="5"/>
  <c r="AA299" i="5"/>
  <c r="AA300" i="5"/>
  <c r="AA301" i="5"/>
  <c r="AA302" i="5"/>
  <c r="AA303" i="5"/>
  <c r="AA304" i="5"/>
  <c r="AA305" i="5"/>
  <c r="AA306" i="5"/>
  <c r="AA307" i="5"/>
  <c r="AA308" i="5"/>
  <c r="AA309" i="5"/>
  <c r="AA310" i="5"/>
  <c r="AA311" i="5"/>
  <c r="AA312" i="5"/>
  <c r="AA313" i="5"/>
  <c r="AA314" i="5"/>
  <c r="AA315" i="5"/>
  <c r="AA316" i="5"/>
  <c r="AA317" i="5"/>
  <c r="AA318" i="5"/>
  <c r="AA319" i="5"/>
  <c r="AA320" i="5"/>
  <c r="AA321" i="5"/>
  <c r="AA322" i="5"/>
  <c r="AA323" i="5"/>
  <c r="AA324" i="5"/>
  <c r="AA325" i="5"/>
  <c r="AA326" i="5"/>
  <c r="AA327" i="5"/>
  <c r="AA328" i="5"/>
  <c r="AA329" i="5"/>
  <c r="AA330" i="5"/>
  <c r="AA331" i="5"/>
  <c r="AA332" i="5"/>
  <c r="AA333" i="5"/>
  <c r="AA334" i="5"/>
  <c r="AA335" i="5"/>
  <c r="AA336" i="5"/>
  <c r="AA337" i="5"/>
  <c r="AA338" i="5"/>
  <c r="AA339" i="5"/>
  <c r="AA340" i="5"/>
  <c r="AA341" i="5"/>
  <c r="AA342" i="5"/>
  <c r="AA343" i="5"/>
  <c r="AA344" i="5"/>
  <c r="AA345" i="5"/>
  <c r="AA346" i="5"/>
  <c r="AA347" i="5"/>
  <c r="AA348" i="5"/>
  <c r="AA349" i="5"/>
  <c r="AA350" i="5"/>
  <c r="AA351" i="5"/>
  <c r="AA352" i="5"/>
  <c r="AA353" i="5"/>
  <c r="AA354" i="5"/>
  <c r="AA355" i="5"/>
  <c r="AA356" i="5"/>
  <c r="AA357" i="5"/>
  <c r="AA358" i="5"/>
  <c r="AA359" i="5"/>
  <c r="AA360" i="5"/>
  <c r="AA361" i="5"/>
  <c r="AA362" i="5"/>
  <c r="AA363" i="5"/>
  <c r="AA364" i="5"/>
  <c r="AA365" i="5"/>
  <c r="AA366" i="5"/>
  <c r="AA367" i="5"/>
  <c r="AA368" i="5"/>
  <c r="AA369" i="5"/>
  <c r="AA370" i="5"/>
  <c r="AA371" i="5"/>
  <c r="AA372" i="5"/>
  <c r="AA373" i="5"/>
  <c r="AA374" i="5"/>
  <c r="AA375" i="5"/>
  <c r="AA376" i="5"/>
  <c r="AA377" i="5"/>
  <c r="AA378" i="5"/>
  <c r="AA379" i="5"/>
  <c r="AA380" i="5"/>
  <c r="AA381" i="5"/>
  <c r="AA382" i="5"/>
  <c r="AA383" i="5"/>
  <c r="AA384" i="5"/>
  <c r="AA385" i="5"/>
  <c r="AA386" i="5"/>
  <c r="AA387" i="5"/>
  <c r="AA388" i="5"/>
  <c r="AA389" i="5"/>
  <c r="AA390" i="5"/>
  <c r="AA391" i="5"/>
  <c r="AA392" i="5"/>
  <c r="AA393" i="5"/>
  <c r="AA394" i="5"/>
  <c r="AA395" i="5"/>
  <c r="AA396" i="5"/>
  <c r="AA397" i="5"/>
  <c r="AA398" i="5"/>
  <c r="AA399" i="5"/>
  <c r="AA400" i="5"/>
  <c r="AA401" i="5"/>
  <c r="AA402" i="5"/>
  <c r="AA403" i="5"/>
  <c r="AA404" i="5"/>
  <c r="AA405" i="5"/>
  <c r="AA406" i="5"/>
  <c r="AA407" i="5"/>
  <c r="AA408" i="5"/>
  <c r="AA409" i="5"/>
  <c r="AA410" i="5"/>
  <c r="AA411" i="5"/>
  <c r="AA412" i="5"/>
  <c r="AA413" i="5"/>
  <c r="AA414" i="5"/>
  <c r="AA415" i="5"/>
  <c r="AA416" i="5"/>
  <c r="AA417" i="5"/>
  <c r="AA418" i="5"/>
  <c r="AA419" i="5"/>
  <c r="AA420" i="5"/>
  <c r="AA421" i="5"/>
  <c r="AA422" i="5"/>
  <c r="AA423" i="5"/>
  <c r="AA424" i="5"/>
  <c r="AA425" i="5"/>
  <c r="AA426" i="5"/>
  <c r="AA427" i="5"/>
  <c r="AA428" i="5"/>
  <c r="AA429" i="5"/>
  <c r="AA430" i="5"/>
  <c r="AA431" i="5"/>
  <c r="AA432" i="5"/>
  <c r="AA433" i="5"/>
  <c r="AA434" i="5"/>
  <c r="AA435" i="5"/>
  <c r="AA436" i="5"/>
  <c r="AA437" i="5"/>
  <c r="AA438" i="5"/>
  <c r="AA439" i="5"/>
  <c r="AA440" i="5"/>
  <c r="AA441" i="5"/>
  <c r="AA442" i="5"/>
  <c r="AA443" i="5"/>
  <c r="AA444" i="5"/>
  <c r="AA445" i="5"/>
  <c r="AA446" i="5"/>
  <c r="AA447" i="5"/>
  <c r="AA448" i="5"/>
  <c r="AA449" i="5"/>
  <c r="AA450" i="5"/>
  <c r="AA451" i="5"/>
  <c r="AA452" i="5"/>
  <c r="AA453" i="5"/>
  <c r="AA454" i="5"/>
  <c r="AA455" i="5"/>
  <c r="AA456" i="5"/>
  <c r="AA457" i="5"/>
  <c r="AA458" i="5"/>
  <c r="AA459" i="5"/>
  <c r="AA460" i="5"/>
  <c r="AA461" i="5"/>
  <c r="AA462" i="5"/>
  <c r="AA463" i="5"/>
  <c r="AA464" i="5"/>
  <c r="AA465" i="5"/>
  <c r="AA466" i="5"/>
  <c r="AA467" i="5"/>
  <c r="AA468" i="5"/>
  <c r="AA469" i="5"/>
  <c r="AA470" i="5"/>
  <c r="AA471" i="5"/>
  <c r="AA472" i="5"/>
  <c r="AA473" i="5"/>
  <c r="AA474" i="5"/>
  <c r="AA475" i="5"/>
  <c r="AA476" i="5"/>
  <c r="AA477" i="5"/>
  <c r="AA478" i="5"/>
  <c r="AA479" i="5"/>
  <c r="AA480" i="5"/>
  <c r="AA481" i="5"/>
  <c r="AA482" i="5"/>
  <c r="AA483" i="5"/>
  <c r="AA484" i="5"/>
  <c r="AA485" i="5"/>
  <c r="AA486" i="5"/>
  <c r="AA487" i="5"/>
  <c r="AA488" i="5"/>
  <c r="AA489" i="5"/>
  <c r="AA490" i="5"/>
  <c r="AA491" i="5"/>
  <c r="AA492" i="5"/>
  <c r="AA493" i="5"/>
  <c r="AA494" i="5"/>
  <c r="AA495" i="5"/>
  <c r="AA496" i="5"/>
  <c r="AA497" i="5"/>
  <c r="AA498" i="5"/>
  <c r="AA499" i="5"/>
  <c r="AA500" i="5"/>
  <c r="AA501" i="5"/>
  <c r="AA502" i="5"/>
  <c r="AA503" i="5"/>
  <c r="AA504" i="5"/>
  <c r="AA505" i="5"/>
  <c r="AA506" i="5"/>
  <c r="AA507" i="5"/>
  <c r="AA508" i="5"/>
  <c r="AA509" i="5"/>
  <c r="AA510" i="5"/>
  <c r="AA511" i="5"/>
  <c r="AA512" i="5"/>
  <c r="AA513" i="5"/>
  <c r="AA514" i="5"/>
  <c r="AA515" i="5"/>
  <c r="AA516" i="5"/>
  <c r="AA517" i="5"/>
  <c r="AA518" i="5"/>
  <c r="AA519" i="5"/>
  <c r="AA520" i="5"/>
  <c r="AA521" i="5"/>
  <c r="AA522" i="5"/>
  <c r="AA523" i="5"/>
  <c r="AA524" i="5"/>
  <c r="AA525" i="5"/>
  <c r="AA526" i="5"/>
  <c r="AA527" i="5"/>
  <c r="AA528" i="5"/>
  <c r="AA529" i="5"/>
  <c r="AA530" i="5"/>
  <c r="AA531" i="5"/>
  <c r="AA532" i="5"/>
  <c r="AA533" i="5"/>
  <c r="AA534" i="5"/>
  <c r="AA535" i="5"/>
  <c r="AA536" i="5"/>
  <c r="AA537" i="5"/>
  <c r="AA538" i="5"/>
  <c r="AA539" i="5"/>
  <c r="AA540" i="5"/>
  <c r="AA541" i="5"/>
  <c r="AA542" i="5"/>
  <c r="AA543" i="5"/>
  <c r="AA544" i="5"/>
  <c r="AA545" i="5"/>
  <c r="AA546" i="5"/>
  <c r="AA547" i="5"/>
  <c r="AA548" i="5"/>
  <c r="AA549" i="5"/>
  <c r="AA550" i="5"/>
  <c r="AA551" i="5"/>
  <c r="AA552" i="5"/>
  <c r="AA553" i="5"/>
  <c r="AA554" i="5"/>
  <c r="AA555" i="5"/>
  <c r="AA556" i="5"/>
  <c r="AA557" i="5"/>
  <c r="AA558" i="5"/>
  <c r="AA559" i="5"/>
  <c r="AA560" i="5"/>
  <c r="AA561" i="5"/>
  <c r="AA562" i="5"/>
  <c r="AA563" i="5"/>
  <c r="AA564" i="5"/>
  <c r="AA565" i="5"/>
  <c r="AA566" i="5"/>
  <c r="AA567" i="5"/>
  <c r="AA568" i="5"/>
  <c r="AA569" i="5"/>
  <c r="AA570" i="5"/>
  <c r="AA571" i="5"/>
  <c r="AA572" i="5"/>
  <c r="AA573" i="5"/>
  <c r="AA574" i="5"/>
  <c r="AA575" i="5"/>
  <c r="AA576" i="5"/>
  <c r="AA577" i="5"/>
  <c r="AA578" i="5"/>
  <c r="AA579" i="5"/>
  <c r="AA580" i="5"/>
  <c r="AA581" i="5"/>
  <c r="AA582" i="5"/>
  <c r="AA583" i="5"/>
  <c r="AA584" i="5"/>
  <c r="AA585" i="5"/>
  <c r="AA586" i="5"/>
  <c r="AA587" i="5"/>
  <c r="AA588" i="5"/>
  <c r="AA589" i="5"/>
  <c r="AA590" i="5"/>
  <c r="AA591" i="5"/>
  <c r="AA592" i="5"/>
  <c r="AA593" i="5"/>
  <c r="AA594" i="5"/>
  <c r="AA595" i="5"/>
  <c r="AA596" i="5"/>
  <c r="AA597" i="5"/>
  <c r="AA598" i="5"/>
  <c r="AA599" i="5"/>
  <c r="AA600" i="5"/>
  <c r="AA601" i="5"/>
  <c r="AA602" i="5"/>
  <c r="AA603" i="5"/>
  <c r="AA604" i="5"/>
  <c r="AA605" i="5"/>
  <c r="AA606" i="5"/>
  <c r="AA607" i="5"/>
  <c r="AA608" i="5"/>
  <c r="AA609" i="5"/>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422" i="4"/>
  <c r="AF423" i="4"/>
  <c r="AF424" i="4"/>
  <c r="AF425" i="4"/>
  <c r="AF426" i="4"/>
  <c r="AF427" i="4"/>
  <c r="AF428" i="4"/>
  <c r="AF429" i="4"/>
  <c r="AF430" i="4"/>
  <c r="AF431" i="4"/>
  <c r="AF432" i="4"/>
  <c r="AF433" i="4"/>
  <c r="AF434" i="4"/>
  <c r="AF435" i="4"/>
  <c r="AF436" i="4"/>
  <c r="AF437" i="4"/>
  <c r="AF438" i="4"/>
  <c r="AF439" i="4"/>
  <c r="AF440" i="4"/>
  <c r="AF441" i="4"/>
  <c r="AF442" i="4"/>
  <c r="AF443" i="4"/>
  <c r="AF444" i="4"/>
  <c r="AF445" i="4"/>
  <c r="AF446" i="4"/>
  <c r="AF447" i="4"/>
  <c r="AF448" i="4"/>
  <c r="AF449" i="4"/>
  <c r="AF450" i="4"/>
  <c r="AF451" i="4"/>
  <c r="AF452" i="4"/>
  <c r="AF453" i="4"/>
  <c r="AF454" i="4"/>
  <c r="AF455" i="4"/>
  <c r="AF456" i="4"/>
  <c r="AF457" i="4"/>
  <c r="AF458" i="4"/>
  <c r="AF459" i="4"/>
  <c r="AF460" i="4"/>
  <c r="AF461" i="4"/>
  <c r="AF462" i="4"/>
  <c r="AF463" i="4"/>
  <c r="AF464" i="4"/>
  <c r="AF465" i="4"/>
  <c r="AF466" i="4"/>
  <c r="AF467" i="4"/>
  <c r="AF468" i="4"/>
  <c r="AF469" i="4"/>
  <c r="AF470" i="4"/>
  <c r="AF471" i="4"/>
  <c r="AF472" i="4"/>
  <c r="AF473" i="4"/>
  <c r="AF474" i="4"/>
  <c r="AF475" i="4"/>
  <c r="AF476" i="4"/>
  <c r="AF477" i="4"/>
  <c r="AF478" i="4"/>
  <c r="AF479" i="4"/>
  <c r="AF480" i="4"/>
  <c r="AF481" i="4"/>
  <c r="AF482" i="4"/>
  <c r="AF483" i="4"/>
  <c r="AF484" i="4"/>
  <c r="AF485" i="4"/>
  <c r="AF486" i="4"/>
  <c r="AF487" i="4"/>
  <c r="AF488" i="4"/>
  <c r="AF489" i="4"/>
  <c r="AF490" i="4"/>
  <c r="AF491" i="4"/>
  <c r="AF492" i="4"/>
  <c r="AF493" i="4"/>
  <c r="AF494" i="4"/>
  <c r="AF495" i="4"/>
  <c r="AF496" i="4"/>
  <c r="AF497" i="4"/>
  <c r="AF498" i="4"/>
  <c r="AF499" i="4"/>
  <c r="AF500" i="4"/>
  <c r="AF501" i="4"/>
  <c r="AF502" i="4"/>
  <c r="AF503" i="4"/>
  <c r="AF504" i="4"/>
  <c r="AF505" i="4"/>
  <c r="AF506" i="4"/>
  <c r="AF507" i="4"/>
  <c r="AF508" i="4"/>
  <c r="AF509" i="4"/>
  <c r="AF510" i="4"/>
  <c r="AF511" i="4"/>
  <c r="AF512" i="4"/>
  <c r="AF513" i="4"/>
  <c r="AF514" i="4"/>
  <c r="AF515" i="4"/>
  <c r="AF516" i="4"/>
  <c r="AF517" i="4"/>
  <c r="AF518" i="4"/>
  <c r="AF519" i="4"/>
  <c r="AF520" i="4"/>
  <c r="AF521" i="4"/>
  <c r="AF522" i="4"/>
  <c r="AF523" i="4"/>
  <c r="AF524" i="4"/>
  <c r="AF525" i="4"/>
  <c r="AF526" i="4"/>
  <c r="AF527" i="4"/>
  <c r="AF528" i="4"/>
  <c r="AF529" i="4"/>
  <c r="AF530" i="4"/>
  <c r="AF531" i="4"/>
  <c r="AF532" i="4"/>
  <c r="AF533" i="4"/>
  <c r="AF534" i="4"/>
  <c r="AF535" i="4"/>
  <c r="AF536" i="4"/>
  <c r="AF537" i="4"/>
  <c r="AF538" i="4"/>
  <c r="AF539" i="4"/>
  <c r="AF540" i="4"/>
  <c r="AF541" i="4"/>
  <c r="AF542" i="4"/>
  <c r="AF543" i="4"/>
  <c r="AF544" i="4"/>
  <c r="AF545" i="4"/>
  <c r="AF546" i="4"/>
  <c r="AF547" i="4"/>
  <c r="AF548" i="4"/>
  <c r="AF549" i="4"/>
  <c r="AF550" i="4"/>
  <c r="AF551" i="4"/>
  <c r="AF552" i="4"/>
  <c r="AF553" i="4"/>
  <c r="AF554" i="4"/>
  <c r="AF555" i="4"/>
  <c r="AF556" i="4"/>
  <c r="AF557" i="4"/>
  <c r="AF558" i="4"/>
  <c r="AF559" i="4"/>
  <c r="AF560" i="4"/>
  <c r="AF561" i="4"/>
  <c r="AF562" i="4"/>
  <c r="AF563" i="4"/>
  <c r="AF564" i="4"/>
  <c r="AF565" i="4"/>
  <c r="AF566" i="4"/>
  <c r="AF567" i="4"/>
  <c r="AF568" i="4"/>
  <c r="AF569" i="4"/>
  <c r="AF570" i="4"/>
  <c r="AF571" i="4"/>
  <c r="AF572" i="4"/>
  <c r="AF573" i="4"/>
  <c r="AF574" i="4"/>
  <c r="AF575" i="4"/>
  <c r="AF576" i="4"/>
  <c r="AF577" i="4"/>
  <c r="AF578" i="4"/>
  <c r="AF579" i="4"/>
  <c r="AF580" i="4"/>
  <c r="AF581" i="4"/>
  <c r="AF582" i="4"/>
  <c r="AF583" i="4"/>
  <c r="AF584" i="4"/>
  <c r="AF585" i="4"/>
  <c r="AF586" i="4"/>
  <c r="AF587" i="4"/>
  <c r="AF588" i="4"/>
  <c r="AF589" i="4"/>
  <c r="AF590" i="4"/>
  <c r="AF591" i="4"/>
  <c r="AF592" i="4"/>
  <c r="AF593" i="4"/>
  <c r="AF594" i="4"/>
  <c r="AF595" i="4"/>
  <c r="AF596" i="4"/>
  <c r="AF597" i="4"/>
  <c r="AF598" i="4"/>
  <c r="AF599" i="4"/>
  <c r="AF600" i="4"/>
  <c r="AF601" i="4"/>
  <c r="AF602" i="4"/>
  <c r="AF603" i="4"/>
  <c r="AF604" i="4"/>
  <c r="AF605" i="4"/>
  <c r="AF606" i="4"/>
  <c r="AF607" i="4"/>
  <c r="AF608" i="4"/>
  <c r="AF609" i="4"/>
  <c r="AF610" i="4"/>
  <c r="AF16"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5" i="4"/>
  <c r="AD15" i="4"/>
  <c r="AD16" i="4"/>
  <c r="D60" i="14"/>
  <c r="J60" i="14" s="1"/>
  <c r="F81" i="14" s="1"/>
  <c r="D61" i="14"/>
  <c r="J61" i="14" s="1"/>
  <c r="F82" i="14" s="1"/>
  <c r="D62" i="14"/>
  <c r="J62" i="14" s="1"/>
  <c r="F83" i="14" s="1"/>
  <c r="D63" i="14"/>
  <c r="J63" i="14" s="1"/>
  <c r="F84" i="14" s="1"/>
  <c r="D64" i="14"/>
  <c r="J64" i="14" s="1"/>
  <c r="F85" i="14" s="1"/>
  <c r="D65" i="14"/>
  <c r="J65" i="14" s="1"/>
  <c r="F86" i="14" s="1"/>
  <c r="D66" i="14"/>
  <c r="J66" i="14" s="1"/>
  <c r="F87" i="14" s="1"/>
  <c r="D67" i="14"/>
  <c r="J67" i="14" s="1"/>
  <c r="F88" i="14" s="1"/>
  <c r="D18" i="1"/>
  <c r="D20" i="1"/>
  <c r="D21" i="1"/>
  <c r="D22" i="1"/>
  <c r="D23" i="1"/>
  <c r="D24" i="1"/>
  <c r="D25" i="1"/>
  <c r="D26" i="1"/>
  <c r="K15" i="16"/>
  <c r="K16" i="16"/>
  <c r="K17" i="16"/>
  <c r="K18" i="16"/>
  <c r="K19" i="16"/>
  <c r="K20" i="16"/>
  <c r="K21" i="16"/>
  <c r="K22" i="16"/>
  <c r="K23" i="16"/>
  <c r="K24" i="16"/>
  <c r="K25" i="16"/>
  <c r="K26" i="16"/>
  <c r="K27" i="16"/>
  <c r="K28" i="16"/>
  <c r="K29" i="16"/>
  <c r="K30" i="16"/>
  <c r="K31" i="16"/>
  <c r="K32" i="16"/>
  <c r="K33" i="16"/>
  <c r="K34" i="16"/>
  <c r="K35" i="16"/>
  <c r="K36" i="16"/>
  <c r="K37" i="16"/>
  <c r="K38" i="16"/>
  <c r="K39" i="16"/>
  <c r="K40" i="16"/>
  <c r="K41" i="16"/>
  <c r="K42" i="16"/>
  <c r="K43" i="16"/>
  <c r="K44" i="16"/>
  <c r="K45" i="16"/>
  <c r="K46" i="16"/>
  <c r="K47" i="16"/>
  <c r="K48" i="16"/>
  <c r="K49" i="16"/>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AA13" i="5"/>
  <c r="AA14" i="5"/>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422" i="4"/>
  <c r="AD423" i="4"/>
  <c r="AD424" i="4"/>
  <c r="AD425" i="4"/>
  <c r="AD426" i="4"/>
  <c r="AD427" i="4"/>
  <c r="AD428" i="4"/>
  <c r="AD429" i="4"/>
  <c r="AD430" i="4"/>
  <c r="AD431" i="4"/>
  <c r="AD432" i="4"/>
  <c r="AD433" i="4"/>
  <c r="AD434" i="4"/>
  <c r="AD435" i="4"/>
  <c r="AD436" i="4"/>
  <c r="AD437" i="4"/>
  <c r="AD438" i="4"/>
  <c r="AD439" i="4"/>
  <c r="AD440" i="4"/>
  <c r="AD441" i="4"/>
  <c r="AD442" i="4"/>
  <c r="AD443" i="4"/>
  <c r="AD444" i="4"/>
  <c r="AD445" i="4"/>
  <c r="AD446" i="4"/>
  <c r="AD447" i="4"/>
  <c r="AD448" i="4"/>
  <c r="AD449" i="4"/>
  <c r="AD450" i="4"/>
  <c r="AD451" i="4"/>
  <c r="AD452" i="4"/>
  <c r="AD453" i="4"/>
  <c r="AD454" i="4"/>
  <c r="AD455" i="4"/>
  <c r="AD456" i="4"/>
  <c r="AD457" i="4"/>
  <c r="AD458" i="4"/>
  <c r="AD459" i="4"/>
  <c r="AD460" i="4"/>
  <c r="AD461" i="4"/>
  <c r="AD462" i="4"/>
  <c r="AD463" i="4"/>
  <c r="AD464" i="4"/>
  <c r="AD465" i="4"/>
  <c r="AD466" i="4"/>
  <c r="AD467" i="4"/>
  <c r="AD468" i="4"/>
  <c r="AD469" i="4"/>
  <c r="AD470" i="4"/>
  <c r="AD471" i="4"/>
  <c r="AD472" i="4"/>
  <c r="AD473" i="4"/>
  <c r="AD474" i="4"/>
  <c r="AD475" i="4"/>
  <c r="AD476" i="4"/>
  <c r="AD477" i="4"/>
  <c r="AD478" i="4"/>
  <c r="AD479" i="4"/>
  <c r="AD480" i="4"/>
  <c r="AD481" i="4"/>
  <c r="AD482" i="4"/>
  <c r="AD483" i="4"/>
  <c r="AD484" i="4"/>
  <c r="AD485" i="4"/>
  <c r="AD486" i="4"/>
  <c r="AD487" i="4"/>
  <c r="AD488" i="4"/>
  <c r="AD489" i="4"/>
  <c r="AD490" i="4"/>
  <c r="AD491" i="4"/>
  <c r="AD492" i="4"/>
  <c r="AD493" i="4"/>
  <c r="AD494" i="4"/>
  <c r="AD495" i="4"/>
  <c r="AD496" i="4"/>
  <c r="AD497" i="4"/>
  <c r="AD498" i="4"/>
  <c r="AD499" i="4"/>
  <c r="AD500" i="4"/>
  <c r="AD501" i="4"/>
  <c r="AD502" i="4"/>
  <c r="AD503" i="4"/>
  <c r="AD504" i="4"/>
  <c r="AD505" i="4"/>
  <c r="AD506" i="4"/>
  <c r="AD507" i="4"/>
  <c r="AD508" i="4"/>
  <c r="AD509" i="4"/>
  <c r="AD510" i="4"/>
  <c r="AD511" i="4"/>
  <c r="AD512" i="4"/>
  <c r="AD513" i="4"/>
  <c r="AD514" i="4"/>
  <c r="AD515" i="4"/>
  <c r="AD516" i="4"/>
  <c r="AD517" i="4"/>
  <c r="AD518" i="4"/>
  <c r="AD519" i="4"/>
  <c r="AD520" i="4"/>
  <c r="AD521" i="4"/>
  <c r="AD522" i="4"/>
  <c r="AD523" i="4"/>
  <c r="AD524" i="4"/>
  <c r="AD525" i="4"/>
  <c r="AD526" i="4"/>
  <c r="AD527" i="4"/>
  <c r="AD528" i="4"/>
  <c r="AD529" i="4"/>
  <c r="AD530" i="4"/>
  <c r="AD531" i="4"/>
  <c r="AD532" i="4"/>
  <c r="AD533" i="4"/>
  <c r="AD534" i="4"/>
  <c r="AD535" i="4"/>
  <c r="AD536" i="4"/>
  <c r="AD537" i="4"/>
  <c r="AD538" i="4"/>
  <c r="AD539" i="4"/>
  <c r="AD540" i="4"/>
  <c r="AD541" i="4"/>
  <c r="AD542" i="4"/>
  <c r="AD543" i="4"/>
  <c r="AD544" i="4"/>
  <c r="AD545" i="4"/>
  <c r="AD546" i="4"/>
  <c r="AD547" i="4"/>
  <c r="AD548" i="4"/>
  <c r="AD549" i="4"/>
  <c r="AD550" i="4"/>
  <c r="AD551" i="4"/>
  <c r="AD552" i="4"/>
  <c r="AD553" i="4"/>
  <c r="AD554" i="4"/>
  <c r="AD555" i="4"/>
  <c r="AD556" i="4"/>
  <c r="AD557" i="4"/>
  <c r="AD558" i="4"/>
  <c r="AD559" i="4"/>
  <c r="AD560" i="4"/>
  <c r="AD561" i="4"/>
  <c r="AD562" i="4"/>
  <c r="AD563" i="4"/>
  <c r="AD564" i="4"/>
  <c r="AD565" i="4"/>
  <c r="AD566" i="4"/>
  <c r="AD567" i="4"/>
  <c r="AD568" i="4"/>
  <c r="AD569" i="4"/>
  <c r="AD570" i="4"/>
  <c r="AD571" i="4"/>
  <c r="AD572" i="4"/>
  <c r="AD573" i="4"/>
  <c r="AD574" i="4"/>
  <c r="AD575" i="4"/>
  <c r="AD576" i="4"/>
  <c r="AD577" i="4"/>
  <c r="AD578" i="4"/>
  <c r="AD579" i="4"/>
  <c r="AD580" i="4"/>
  <c r="AD581" i="4"/>
  <c r="AD582" i="4"/>
  <c r="AD583" i="4"/>
  <c r="AD584" i="4"/>
  <c r="AD585" i="4"/>
  <c r="AD586" i="4"/>
  <c r="AD587" i="4"/>
  <c r="AD588" i="4"/>
  <c r="AD589" i="4"/>
  <c r="AD590" i="4"/>
  <c r="AD591" i="4"/>
  <c r="AD592" i="4"/>
  <c r="AD593" i="4"/>
  <c r="AD594" i="4"/>
  <c r="AD595" i="4"/>
  <c r="AD596" i="4"/>
  <c r="AD597" i="4"/>
  <c r="AD598" i="4"/>
  <c r="AD599" i="4"/>
  <c r="AD600" i="4"/>
  <c r="AD601" i="4"/>
  <c r="AD602" i="4"/>
  <c r="AD603" i="4"/>
  <c r="AD604" i="4"/>
  <c r="AD605" i="4"/>
  <c r="AD606" i="4"/>
  <c r="AD607" i="4"/>
  <c r="AD608" i="4"/>
  <c r="AD609" i="4"/>
  <c r="AD610" i="4"/>
  <c r="AD12" i="4"/>
  <c r="AD14" i="4"/>
  <c r="AF14" i="4" s="1"/>
  <c r="AD11" i="4"/>
  <c r="T19" i="7"/>
  <c r="AA10" i="5" l="1"/>
  <c r="AF17" i="4"/>
  <c r="J11" i="16"/>
  <c r="D59" i="14" s="1"/>
  <c r="J59" i="14" s="1"/>
  <c r="F80" i="14" s="1"/>
  <c r="C36" i="14"/>
  <c r="C37" i="14"/>
  <c r="C38" i="14"/>
  <c r="C39" i="14"/>
  <c r="C40" i="14"/>
  <c r="C41" i="14"/>
  <c r="C42" i="14"/>
  <c r="C43" i="14"/>
  <c r="C44" i="14"/>
  <c r="C45" i="14"/>
  <c r="C15" i="14"/>
  <c r="C16" i="14"/>
  <c r="C17" i="14"/>
  <c r="C18" i="14"/>
  <c r="C19" i="14"/>
  <c r="C20" i="14"/>
  <c r="C21" i="14"/>
  <c r="C22" i="14"/>
  <c r="C23" i="14"/>
  <c r="C35" i="14"/>
  <c r="K12" i="16" l="1"/>
  <c r="J12" i="16"/>
  <c r="J13" i="16"/>
  <c r="D57" i="14" s="1"/>
  <c r="J57" i="14" s="1"/>
  <c r="F78" i="14" s="1"/>
  <c r="K13" i="16"/>
  <c r="D16" i="1" s="1"/>
  <c r="K14" i="16"/>
  <c r="J14" i="16"/>
  <c r="C14" i="14"/>
  <c r="C34" i="14"/>
  <c r="G34" i="14" s="1"/>
  <c r="C56" i="14"/>
  <c r="I56" i="14" s="1"/>
  <c r="E77" i="14" s="1"/>
  <c r="AF12" i="4"/>
  <c r="AF13" i="4"/>
  <c r="AF11" i="4"/>
  <c r="C13" i="14" s="1"/>
  <c r="K10" i="2" a="1"/>
  <c r="K10" i="2" s="1"/>
  <c r="B10" i="2" s="1"/>
  <c r="C57" i="14"/>
  <c r="I57" i="14" s="1"/>
  <c r="E78" i="14" s="1"/>
  <c r="C58" i="14"/>
  <c r="I58" i="14" s="1"/>
  <c r="E79" i="14" s="1"/>
  <c r="C59" i="14"/>
  <c r="I59" i="14" s="1"/>
  <c r="E80" i="14" s="1"/>
  <c r="C60" i="14"/>
  <c r="I60" i="14" s="1"/>
  <c r="E81" i="14" s="1"/>
  <c r="C61" i="14"/>
  <c r="I61" i="14" s="1"/>
  <c r="E82" i="14" s="1"/>
  <c r="C62" i="14"/>
  <c r="I62" i="14" s="1"/>
  <c r="E83" i="14" s="1"/>
  <c r="C63" i="14"/>
  <c r="I63" i="14" s="1"/>
  <c r="E84" i="14" s="1"/>
  <c r="C64" i="14"/>
  <c r="I64" i="14" s="1"/>
  <c r="E85" i="14" s="1"/>
  <c r="C65" i="14"/>
  <c r="I65" i="14" s="1"/>
  <c r="E86" i="14" s="1"/>
  <c r="C66" i="14"/>
  <c r="I66" i="14" s="1"/>
  <c r="E87" i="14" s="1"/>
  <c r="C67" i="14"/>
  <c r="I67" i="14" s="1"/>
  <c r="E88" i="14" s="1"/>
  <c r="D58" i="14" l="1"/>
  <c r="J58" i="14" s="1"/>
  <c r="F79" i="14" s="1"/>
  <c r="D17" i="1"/>
  <c r="D56" i="14"/>
  <c r="J56" i="14" s="1"/>
  <c r="F77" i="14" s="1"/>
  <c r="D15" i="1"/>
  <c r="C12" i="14"/>
  <c r="M18" i="16"/>
  <c r="M17" i="16"/>
  <c r="M16" i="16"/>
  <c r="M15" i="16"/>
  <c r="M14" i="16"/>
  <c r="M13" i="16"/>
  <c r="M12" i="16"/>
  <c r="M11" i="16"/>
  <c r="M10" i="16"/>
  <c r="B13" i="2" l="1"/>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2" i="2" l="1"/>
  <c r="B11" i="2"/>
  <c r="P11" i="3" l="1"/>
  <c r="P12" i="3"/>
  <c r="P13" i="3"/>
  <c r="P14" i="3"/>
  <c r="P15" i="3"/>
  <c r="P16" i="3"/>
  <c r="P17" i="3"/>
  <c r="P10" i="3"/>
  <c r="O11" i="3"/>
  <c r="O12" i="3"/>
  <c r="O13" i="3"/>
  <c r="O14" i="3"/>
  <c r="AY411" i="4" l="1" a="1"/>
  <c r="AY411" i="4" s="1"/>
  <c r="G38" i="14" l="1"/>
  <c r="D81" i="14" s="1"/>
  <c r="G39" i="14"/>
  <c r="D82" i="14" s="1"/>
  <c r="G40" i="14"/>
  <c r="D83" i="14" s="1"/>
  <c r="G41" i="14"/>
  <c r="D84" i="14" s="1"/>
  <c r="G42" i="14"/>
  <c r="D85" i="14" s="1"/>
  <c r="G43" i="14"/>
  <c r="D86" i="14" s="1"/>
  <c r="G44" i="14"/>
  <c r="D87" i="14" s="1"/>
  <c r="G45" i="14"/>
  <c r="D88" i="14" s="1"/>
  <c r="G16" i="14"/>
  <c r="C81" i="14" s="1"/>
  <c r="G17" i="14"/>
  <c r="C82" i="14" s="1"/>
  <c r="G18" i="14"/>
  <c r="C83" i="14" s="1"/>
  <c r="G19" i="14"/>
  <c r="C84" i="14" s="1"/>
  <c r="G20" i="14"/>
  <c r="C85" i="14" s="1"/>
  <c r="G21" i="14"/>
  <c r="C86" i="14" s="1"/>
  <c r="G22" i="14"/>
  <c r="C87" i="14" s="1"/>
  <c r="G23" i="14"/>
  <c r="C88" i="14" s="1"/>
  <c r="G12" i="14"/>
  <c r="M60" i="15"/>
  <c r="M59" i="15"/>
  <c r="M58" i="15"/>
  <c r="M57" i="15"/>
  <c r="M56" i="15"/>
  <c r="M55" i="15"/>
  <c r="M54" i="15"/>
  <c r="M53" i="15"/>
  <c r="M52" i="15"/>
  <c r="M51" i="15"/>
  <c r="M50" i="15"/>
  <c r="M49" i="15"/>
  <c r="M48" i="15"/>
  <c r="M47" i="15"/>
  <c r="M46" i="15"/>
  <c r="M45" i="15"/>
  <c r="M44" i="15"/>
  <c r="M43" i="15"/>
  <c r="M42" i="15"/>
  <c r="M41" i="15"/>
  <c r="M40" i="15"/>
  <c r="M39" i="15"/>
  <c r="M38" i="15"/>
  <c r="M37" i="15"/>
  <c r="M36" i="15"/>
  <c r="M35" i="15"/>
  <c r="M34" i="15"/>
  <c r="M33" i="15"/>
  <c r="M32" i="15"/>
  <c r="M31" i="15"/>
  <c r="M30" i="15"/>
  <c r="M29" i="15"/>
  <c r="M28" i="15"/>
  <c r="M27" i="15"/>
  <c r="M26" i="15"/>
  <c r="M24" i="15"/>
  <c r="M23" i="15"/>
  <c r="M22" i="15"/>
  <c r="M21" i="15"/>
  <c r="M20" i="15"/>
  <c r="M19" i="15"/>
  <c r="M18" i="15"/>
  <c r="M17" i="15"/>
  <c r="M16" i="15"/>
  <c r="M15" i="15"/>
  <c r="G81" i="14" l="1"/>
  <c r="C19" i="1" s="1"/>
  <c r="G82" i="14"/>
  <c r="C20" i="1" s="1"/>
  <c r="G85" i="14"/>
  <c r="C23" i="1" s="1"/>
  <c r="G83" i="14"/>
  <c r="C21" i="1" s="1"/>
  <c r="G84" i="14"/>
  <c r="C22" i="1" s="1"/>
  <c r="G88" i="14"/>
  <c r="C26" i="1" s="1"/>
  <c r="G87" i="14"/>
  <c r="C25" i="1" s="1"/>
  <c r="G86" i="14"/>
  <c r="C24" i="1" s="1"/>
  <c r="G36" i="14"/>
  <c r="D79" i="14" s="1"/>
  <c r="G37" i="14"/>
  <c r="D80" i="14" s="1"/>
  <c r="C77" i="14"/>
  <c r="G13" i="14"/>
  <c r="C78" i="14" s="1"/>
  <c r="G14" i="14"/>
  <c r="C79" i="14" s="1"/>
  <c r="G15" i="14"/>
  <c r="C80" i="14" s="1"/>
  <c r="G79" i="14" l="1"/>
  <c r="C17" i="1" s="1"/>
  <c r="G80" i="14"/>
  <c r="C18" i="1" s="1"/>
  <c r="T18" i="7" l="1"/>
  <c r="T17" i="7"/>
  <c r="T16" i="7"/>
  <c r="T15" i="7"/>
  <c r="T14" i="7"/>
  <c r="T13" i="7"/>
  <c r="T12" i="7"/>
  <c r="T11" i="7"/>
  <c r="T10" i="7"/>
  <c r="P409" i="3"/>
  <c r="AA409" i="3" s="1"/>
  <c r="O409" i="3"/>
  <c r="U409" i="3"/>
  <c r="P408" i="3"/>
  <c r="AA408" i="3" s="1"/>
  <c r="O408" i="3"/>
  <c r="X408" i="3" s="1"/>
  <c r="U408" i="3"/>
  <c r="P407" i="3"/>
  <c r="AA407" i="3" s="1"/>
  <c r="O407" i="3"/>
  <c r="U407" i="3"/>
  <c r="P406" i="3"/>
  <c r="AA406" i="3" s="1"/>
  <c r="O406" i="3"/>
  <c r="X406" i="3" s="1"/>
  <c r="U406" i="3"/>
  <c r="P405" i="3"/>
  <c r="AA405" i="3" s="1"/>
  <c r="O405" i="3"/>
  <c r="U405" i="3"/>
  <c r="P404" i="3"/>
  <c r="AA404" i="3" s="1"/>
  <c r="O404" i="3"/>
  <c r="X404" i="3" s="1"/>
  <c r="U404" i="3"/>
  <c r="P403" i="3"/>
  <c r="AA403" i="3" s="1"/>
  <c r="O403" i="3"/>
  <c r="X403" i="3" s="1"/>
  <c r="U403" i="3"/>
  <c r="P402" i="3"/>
  <c r="AA402" i="3" s="1"/>
  <c r="O402" i="3"/>
  <c r="X402" i="3" s="1"/>
  <c r="P401" i="3"/>
  <c r="AA401" i="3" s="1"/>
  <c r="O401" i="3"/>
  <c r="U401" i="3"/>
  <c r="P400" i="3"/>
  <c r="AA400" i="3" s="1"/>
  <c r="O400" i="3"/>
  <c r="X400" i="3" s="1"/>
  <c r="P399" i="3"/>
  <c r="AA399" i="3" s="1"/>
  <c r="O399" i="3"/>
  <c r="U399" i="3"/>
  <c r="P398" i="3"/>
  <c r="O398" i="3"/>
  <c r="X398" i="3" s="1"/>
  <c r="U398" i="3"/>
  <c r="P397" i="3"/>
  <c r="AA397" i="3" s="1"/>
  <c r="O397" i="3"/>
  <c r="U397" i="3"/>
  <c r="P396" i="3"/>
  <c r="AA396" i="3" s="1"/>
  <c r="O396" i="3"/>
  <c r="X396" i="3" s="1"/>
  <c r="U396" i="3"/>
  <c r="P395" i="3"/>
  <c r="AA395" i="3" s="1"/>
  <c r="O395" i="3"/>
  <c r="X395" i="3" s="1"/>
  <c r="U395" i="3"/>
  <c r="P394" i="3"/>
  <c r="O394" i="3"/>
  <c r="X394" i="3" s="1"/>
  <c r="P393" i="3"/>
  <c r="AA393" i="3" s="1"/>
  <c r="O393" i="3"/>
  <c r="U393" i="3"/>
  <c r="P392" i="3"/>
  <c r="AA392" i="3" s="1"/>
  <c r="O392" i="3"/>
  <c r="X392" i="3" s="1"/>
  <c r="P391" i="3"/>
  <c r="AA391" i="3" s="1"/>
  <c r="O391" i="3"/>
  <c r="U391" i="3"/>
  <c r="P390" i="3"/>
  <c r="O390" i="3"/>
  <c r="X390" i="3" s="1"/>
  <c r="U390" i="3"/>
  <c r="P389" i="3"/>
  <c r="AA389" i="3" s="1"/>
  <c r="O389" i="3"/>
  <c r="U389" i="3"/>
  <c r="P388" i="3"/>
  <c r="O388" i="3"/>
  <c r="X388" i="3" s="1"/>
  <c r="P387" i="3"/>
  <c r="AA387" i="3" s="1"/>
  <c r="O387" i="3"/>
  <c r="X387" i="3" s="1"/>
  <c r="U387" i="3"/>
  <c r="P386" i="3"/>
  <c r="O386" i="3"/>
  <c r="X386" i="3" s="1"/>
  <c r="P385" i="3"/>
  <c r="AA385" i="3" s="1"/>
  <c r="O385" i="3"/>
  <c r="U385" i="3"/>
  <c r="P384" i="3"/>
  <c r="AA384" i="3" s="1"/>
  <c r="O384" i="3"/>
  <c r="X384" i="3" s="1"/>
  <c r="U384" i="3"/>
  <c r="P383" i="3"/>
  <c r="AA383" i="3" s="1"/>
  <c r="O383" i="3"/>
  <c r="U383" i="3"/>
  <c r="P382" i="3"/>
  <c r="O382" i="3"/>
  <c r="X382" i="3" s="1"/>
  <c r="U382" i="3"/>
  <c r="P381" i="3"/>
  <c r="AA381" i="3" s="1"/>
  <c r="O381" i="3"/>
  <c r="U381" i="3"/>
  <c r="P380" i="3"/>
  <c r="AA380" i="3" s="1"/>
  <c r="O380" i="3"/>
  <c r="X380" i="3" s="1"/>
  <c r="P379" i="3"/>
  <c r="AA379" i="3" s="1"/>
  <c r="O379" i="3"/>
  <c r="X379" i="3" s="1"/>
  <c r="U379" i="3"/>
  <c r="P378" i="3"/>
  <c r="O378" i="3"/>
  <c r="X378" i="3" s="1"/>
  <c r="U378" i="3"/>
  <c r="P377" i="3"/>
  <c r="AA377" i="3" s="1"/>
  <c r="O377" i="3"/>
  <c r="X377" i="3" s="1"/>
  <c r="U377" i="3"/>
  <c r="P376" i="3"/>
  <c r="AA376" i="3" s="1"/>
  <c r="O376" i="3"/>
  <c r="X376" i="3" s="1"/>
  <c r="P375" i="3"/>
  <c r="AA375" i="3" s="1"/>
  <c r="O375" i="3"/>
  <c r="U375" i="3"/>
  <c r="P374" i="3"/>
  <c r="O374" i="3"/>
  <c r="X374" i="3" s="1"/>
  <c r="U374" i="3"/>
  <c r="P373" i="3"/>
  <c r="AA373" i="3" s="1"/>
  <c r="O373" i="3"/>
  <c r="X373" i="3" s="1"/>
  <c r="U373" i="3"/>
  <c r="P372" i="3"/>
  <c r="AA372" i="3" s="1"/>
  <c r="O372" i="3"/>
  <c r="X372" i="3" s="1"/>
  <c r="P371" i="3"/>
  <c r="AA371" i="3" s="1"/>
  <c r="O371" i="3"/>
  <c r="X371" i="3" s="1"/>
  <c r="U371" i="3"/>
  <c r="P370" i="3"/>
  <c r="O370" i="3"/>
  <c r="X370" i="3" s="1"/>
  <c r="U370" i="3"/>
  <c r="P369" i="3"/>
  <c r="AA369" i="3" s="1"/>
  <c r="O369" i="3"/>
  <c r="U369" i="3"/>
  <c r="P368" i="3"/>
  <c r="AA368" i="3" s="1"/>
  <c r="O368" i="3"/>
  <c r="P367" i="3"/>
  <c r="AA367" i="3" s="1"/>
  <c r="O367" i="3"/>
  <c r="X367" i="3" s="1"/>
  <c r="U367" i="3"/>
  <c r="P366" i="3"/>
  <c r="O366" i="3"/>
  <c r="X366" i="3" s="1"/>
  <c r="U366" i="3"/>
  <c r="P365" i="3"/>
  <c r="AA365" i="3" s="1"/>
  <c r="O365" i="3"/>
  <c r="U365" i="3"/>
  <c r="P364" i="3"/>
  <c r="O364" i="3"/>
  <c r="X364" i="3" s="1"/>
  <c r="U364" i="3"/>
  <c r="P363" i="3"/>
  <c r="AA363" i="3" s="1"/>
  <c r="O363" i="3"/>
  <c r="X363" i="3" s="1"/>
  <c r="U363" i="3"/>
  <c r="P362" i="3"/>
  <c r="AA362" i="3" s="1"/>
  <c r="O362" i="3"/>
  <c r="X362" i="3" s="1"/>
  <c r="U362" i="3"/>
  <c r="P361" i="3"/>
  <c r="AA361" i="3" s="1"/>
  <c r="O361" i="3"/>
  <c r="X361" i="3" s="1"/>
  <c r="U361" i="3"/>
  <c r="P360" i="3"/>
  <c r="AA360" i="3" s="1"/>
  <c r="O360" i="3"/>
  <c r="U360" i="3"/>
  <c r="P359" i="3"/>
  <c r="AA359" i="3" s="1"/>
  <c r="O359" i="3"/>
  <c r="U359" i="3"/>
  <c r="P358" i="3"/>
  <c r="O358" i="3"/>
  <c r="X358" i="3" s="1"/>
  <c r="U358" i="3"/>
  <c r="P357" i="3"/>
  <c r="AA357" i="3" s="1"/>
  <c r="O357" i="3"/>
  <c r="X357" i="3" s="1"/>
  <c r="U357" i="3"/>
  <c r="P356" i="3"/>
  <c r="AA356" i="3" s="1"/>
  <c r="O356" i="3"/>
  <c r="X356" i="3" s="1"/>
  <c r="U356" i="3"/>
  <c r="P355" i="3"/>
  <c r="AA355" i="3" s="1"/>
  <c r="O355" i="3"/>
  <c r="X355" i="3" s="1"/>
  <c r="U355" i="3"/>
  <c r="P354" i="3"/>
  <c r="AA354" i="3" s="1"/>
  <c r="O354" i="3"/>
  <c r="X354" i="3" s="1"/>
  <c r="U354" i="3"/>
  <c r="P353" i="3"/>
  <c r="AA353" i="3" s="1"/>
  <c r="O353" i="3"/>
  <c r="X353" i="3" s="1"/>
  <c r="U353" i="3"/>
  <c r="P352" i="3"/>
  <c r="AA352" i="3" s="1"/>
  <c r="O352" i="3"/>
  <c r="X352" i="3" s="1"/>
  <c r="U352" i="3"/>
  <c r="P351" i="3"/>
  <c r="AA351" i="3" s="1"/>
  <c r="O351" i="3"/>
  <c r="U351" i="3"/>
  <c r="P350" i="3"/>
  <c r="O350" i="3"/>
  <c r="X350" i="3" s="1"/>
  <c r="U350" i="3"/>
  <c r="P349" i="3"/>
  <c r="AA349" i="3" s="1"/>
  <c r="O349" i="3"/>
  <c r="X349" i="3" s="1"/>
  <c r="P348" i="3"/>
  <c r="AA348" i="3" s="1"/>
  <c r="O348" i="3"/>
  <c r="X348" i="3" s="1"/>
  <c r="P347" i="3"/>
  <c r="AA347" i="3" s="1"/>
  <c r="O347" i="3"/>
  <c r="X347" i="3" s="1"/>
  <c r="P346" i="3"/>
  <c r="AA346" i="3" s="1"/>
  <c r="O346" i="3"/>
  <c r="X346" i="3" s="1"/>
  <c r="P345" i="3"/>
  <c r="AA345" i="3" s="1"/>
  <c r="O345" i="3"/>
  <c r="X345" i="3" s="1"/>
  <c r="U345" i="3"/>
  <c r="P344" i="3"/>
  <c r="AA344" i="3" s="1"/>
  <c r="O344" i="3"/>
  <c r="X344" i="3" s="1"/>
  <c r="P343" i="3"/>
  <c r="AA343" i="3" s="1"/>
  <c r="O343" i="3"/>
  <c r="X343" i="3" s="1"/>
  <c r="U343" i="3"/>
  <c r="P342" i="3"/>
  <c r="O342" i="3"/>
  <c r="X342" i="3" s="1"/>
  <c r="U342" i="3"/>
  <c r="P341" i="3"/>
  <c r="AA341" i="3" s="1"/>
  <c r="O341" i="3"/>
  <c r="X341" i="3" s="1"/>
  <c r="P340" i="3"/>
  <c r="AA340" i="3" s="1"/>
  <c r="O340" i="3"/>
  <c r="X340" i="3" s="1"/>
  <c r="P339" i="3"/>
  <c r="AA339" i="3" s="1"/>
  <c r="O339" i="3"/>
  <c r="X339" i="3" s="1"/>
  <c r="P338" i="3"/>
  <c r="AA338" i="3" s="1"/>
  <c r="O338" i="3"/>
  <c r="X338" i="3" s="1"/>
  <c r="P337" i="3"/>
  <c r="AA337" i="3" s="1"/>
  <c r="O337" i="3"/>
  <c r="X337" i="3" s="1"/>
  <c r="P336" i="3"/>
  <c r="AA336" i="3" s="1"/>
  <c r="O336" i="3"/>
  <c r="P335" i="3"/>
  <c r="AA335" i="3" s="1"/>
  <c r="O335" i="3"/>
  <c r="U335" i="3"/>
  <c r="P334" i="3"/>
  <c r="AA334" i="3" s="1"/>
  <c r="O334" i="3"/>
  <c r="X334" i="3" s="1"/>
  <c r="U334" i="3"/>
  <c r="P333" i="3"/>
  <c r="AA333" i="3" s="1"/>
  <c r="O333" i="3"/>
  <c r="X333" i="3" s="1"/>
  <c r="P332" i="3"/>
  <c r="AA332" i="3" s="1"/>
  <c r="O332" i="3"/>
  <c r="U332" i="3"/>
  <c r="P331" i="3"/>
  <c r="AA331" i="3" s="1"/>
  <c r="O331" i="3"/>
  <c r="X331" i="3" s="1"/>
  <c r="P330" i="3"/>
  <c r="O330" i="3"/>
  <c r="X330" i="3" s="1"/>
  <c r="U330" i="3"/>
  <c r="P329" i="3"/>
  <c r="AA329" i="3" s="1"/>
  <c r="O329" i="3"/>
  <c r="U329" i="3"/>
  <c r="P328" i="3"/>
  <c r="AA328" i="3" s="1"/>
  <c r="O328" i="3"/>
  <c r="X328" i="3" s="1"/>
  <c r="U328" i="3"/>
  <c r="P327" i="3"/>
  <c r="AA327" i="3" s="1"/>
  <c r="O327" i="3"/>
  <c r="X327" i="3" s="1"/>
  <c r="P326" i="3"/>
  <c r="O326" i="3"/>
  <c r="X326" i="3" s="1"/>
  <c r="U326" i="3"/>
  <c r="P325" i="3"/>
  <c r="AA325" i="3" s="1"/>
  <c r="O325" i="3"/>
  <c r="X325" i="3" s="1"/>
  <c r="P324" i="3"/>
  <c r="AA324" i="3" s="1"/>
  <c r="O324" i="3"/>
  <c r="X324" i="3" s="1"/>
  <c r="P323" i="3"/>
  <c r="O323" i="3"/>
  <c r="X323" i="3" s="1"/>
  <c r="U323" i="3"/>
  <c r="P322" i="3"/>
  <c r="AA322" i="3" s="1"/>
  <c r="O322" i="3"/>
  <c r="X322" i="3" s="1"/>
  <c r="U322" i="3"/>
  <c r="P321" i="3"/>
  <c r="O321" i="3"/>
  <c r="X321" i="3" s="1"/>
  <c r="U321" i="3"/>
  <c r="P320" i="3"/>
  <c r="AA320" i="3" s="1"/>
  <c r="O320" i="3"/>
  <c r="X320" i="3" s="1"/>
  <c r="U320" i="3"/>
  <c r="P319" i="3"/>
  <c r="O319" i="3"/>
  <c r="X319" i="3" s="1"/>
  <c r="U319" i="3"/>
  <c r="P318" i="3"/>
  <c r="AA318" i="3" s="1"/>
  <c r="O318" i="3"/>
  <c r="X318" i="3" s="1"/>
  <c r="U318" i="3"/>
  <c r="P317" i="3"/>
  <c r="AA317" i="3" s="1"/>
  <c r="O317" i="3"/>
  <c r="X317" i="3" s="1"/>
  <c r="U317" i="3"/>
  <c r="P316" i="3"/>
  <c r="AA316" i="3" s="1"/>
  <c r="O316" i="3"/>
  <c r="X316" i="3" s="1"/>
  <c r="U316" i="3"/>
  <c r="P315" i="3"/>
  <c r="O315" i="3"/>
  <c r="X315" i="3" s="1"/>
  <c r="U315" i="3"/>
  <c r="P314" i="3"/>
  <c r="AA314" i="3" s="1"/>
  <c r="O314" i="3"/>
  <c r="X314" i="3" s="1"/>
  <c r="U314" i="3"/>
  <c r="P313" i="3"/>
  <c r="O313" i="3"/>
  <c r="X313" i="3" s="1"/>
  <c r="U313" i="3"/>
  <c r="P312" i="3"/>
  <c r="AA312" i="3" s="1"/>
  <c r="O312" i="3"/>
  <c r="X312" i="3" s="1"/>
  <c r="U312" i="3"/>
  <c r="P311" i="3"/>
  <c r="O311" i="3"/>
  <c r="X311" i="3" s="1"/>
  <c r="U311" i="3"/>
  <c r="P310" i="3"/>
  <c r="AA310" i="3" s="1"/>
  <c r="O310" i="3"/>
  <c r="X310" i="3" s="1"/>
  <c r="U310" i="3"/>
  <c r="P309" i="3"/>
  <c r="AA309" i="3" s="1"/>
  <c r="O309" i="3"/>
  <c r="X309" i="3" s="1"/>
  <c r="U309" i="3"/>
  <c r="P308" i="3"/>
  <c r="AA308" i="3" s="1"/>
  <c r="O308" i="3"/>
  <c r="X308" i="3" s="1"/>
  <c r="U308" i="3"/>
  <c r="P307" i="3"/>
  <c r="O307" i="3"/>
  <c r="X307" i="3" s="1"/>
  <c r="U307" i="3"/>
  <c r="P306" i="3"/>
  <c r="AA306" i="3" s="1"/>
  <c r="O306" i="3"/>
  <c r="X306" i="3" s="1"/>
  <c r="U306" i="3"/>
  <c r="P305" i="3"/>
  <c r="O305" i="3"/>
  <c r="X305" i="3" s="1"/>
  <c r="P304" i="3"/>
  <c r="AA304" i="3" s="1"/>
  <c r="O304" i="3"/>
  <c r="X304" i="3" s="1"/>
  <c r="U304" i="3"/>
  <c r="P303" i="3"/>
  <c r="AA303" i="3" s="1"/>
  <c r="O303" i="3"/>
  <c r="X303" i="3" s="1"/>
  <c r="P302" i="3"/>
  <c r="AA302" i="3" s="1"/>
  <c r="O302" i="3"/>
  <c r="X302" i="3" s="1"/>
  <c r="U302" i="3"/>
  <c r="P301" i="3"/>
  <c r="AA301" i="3" s="1"/>
  <c r="O301" i="3"/>
  <c r="X301" i="3" s="1"/>
  <c r="U301" i="3"/>
  <c r="P300" i="3"/>
  <c r="AA300" i="3" s="1"/>
  <c r="O300" i="3"/>
  <c r="X300" i="3" s="1"/>
  <c r="U300" i="3"/>
  <c r="P299" i="3"/>
  <c r="AA299" i="3" s="1"/>
  <c r="O299" i="3"/>
  <c r="X299" i="3" s="1"/>
  <c r="U299" i="3"/>
  <c r="P298" i="3"/>
  <c r="AA298" i="3" s="1"/>
  <c r="O298" i="3"/>
  <c r="X298" i="3" s="1"/>
  <c r="U298" i="3"/>
  <c r="P297" i="3"/>
  <c r="AA297" i="3" s="1"/>
  <c r="O297" i="3"/>
  <c r="X297" i="3" s="1"/>
  <c r="U297" i="3"/>
  <c r="P296" i="3"/>
  <c r="AA296" i="3" s="1"/>
  <c r="O296" i="3"/>
  <c r="X296" i="3" s="1"/>
  <c r="U296" i="3"/>
  <c r="P295" i="3"/>
  <c r="AA295" i="3" s="1"/>
  <c r="O295" i="3"/>
  <c r="X295" i="3" s="1"/>
  <c r="P294" i="3"/>
  <c r="AA294" i="3" s="1"/>
  <c r="O294" i="3"/>
  <c r="U294" i="3"/>
  <c r="P293" i="3"/>
  <c r="AA293" i="3" s="1"/>
  <c r="O293" i="3"/>
  <c r="X293" i="3" s="1"/>
  <c r="U293" i="3"/>
  <c r="P292" i="3"/>
  <c r="AA292" i="3" s="1"/>
  <c r="O292" i="3"/>
  <c r="X292" i="3" s="1"/>
  <c r="U292" i="3"/>
  <c r="P291" i="3"/>
  <c r="AA291" i="3" s="1"/>
  <c r="O291" i="3"/>
  <c r="P290" i="3"/>
  <c r="AA290" i="3" s="1"/>
  <c r="O290" i="3"/>
  <c r="U290" i="3"/>
  <c r="P289" i="3"/>
  <c r="AA289" i="3" s="1"/>
  <c r="O289" i="3"/>
  <c r="X289" i="3" s="1"/>
  <c r="U289" i="3"/>
  <c r="P288" i="3"/>
  <c r="AA288" i="3" s="1"/>
  <c r="O288" i="3"/>
  <c r="X288" i="3" s="1"/>
  <c r="U288" i="3"/>
  <c r="P287" i="3"/>
  <c r="O287" i="3"/>
  <c r="X287" i="3" s="1"/>
  <c r="U287" i="3"/>
  <c r="P286" i="3"/>
  <c r="AA286" i="3" s="1"/>
  <c r="O286" i="3"/>
  <c r="P285" i="3"/>
  <c r="AA285" i="3" s="1"/>
  <c r="O285" i="3"/>
  <c r="U285" i="3"/>
  <c r="P284" i="3"/>
  <c r="AA284" i="3" s="1"/>
  <c r="O284" i="3"/>
  <c r="P283" i="3"/>
  <c r="AA283" i="3" s="1"/>
  <c r="O283" i="3"/>
  <c r="U283" i="3"/>
  <c r="P282" i="3"/>
  <c r="AA282" i="3" s="1"/>
  <c r="O282" i="3"/>
  <c r="P281" i="3"/>
  <c r="AA281" i="3" s="1"/>
  <c r="O281" i="3"/>
  <c r="U281" i="3"/>
  <c r="P280" i="3"/>
  <c r="AA280" i="3" s="1"/>
  <c r="O280" i="3"/>
  <c r="P279" i="3"/>
  <c r="AA279" i="3" s="1"/>
  <c r="O279" i="3"/>
  <c r="U279" i="3"/>
  <c r="P278" i="3"/>
  <c r="AA278" i="3" s="1"/>
  <c r="O278" i="3"/>
  <c r="P277" i="3"/>
  <c r="AA277" i="3" s="1"/>
  <c r="O277" i="3"/>
  <c r="U277" i="3"/>
  <c r="P276" i="3"/>
  <c r="AA276" i="3" s="1"/>
  <c r="O276" i="3"/>
  <c r="P275" i="3"/>
  <c r="AA275" i="3" s="1"/>
  <c r="O275" i="3"/>
  <c r="U275" i="3"/>
  <c r="P274" i="3"/>
  <c r="AA274" i="3" s="1"/>
  <c r="O274" i="3"/>
  <c r="P273" i="3"/>
  <c r="AA273" i="3" s="1"/>
  <c r="O273" i="3"/>
  <c r="U273" i="3"/>
  <c r="P272" i="3"/>
  <c r="AA272" i="3" s="1"/>
  <c r="O272" i="3"/>
  <c r="P271" i="3"/>
  <c r="AA271" i="3" s="1"/>
  <c r="O271" i="3"/>
  <c r="U271" i="3"/>
  <c r="P270" i="3"/>
  <c r="AA270" i="3" s="1"/>
  <c r="O270" i="3"/>
  <c r="P269" i="3"/>
  <c r="AA269" i="3" s="1"/>
  <c r="O269" i="3"/>
  <c r="U269" i="3"/>
  <c r="P268" i="3"/>
  <c r="AA268" i="3" s="1"/>
  <c r="O268" i="3"/>
  <c r="P267" i="3"/>
  <c r="AA267" i="3" s="1"/>
  <c r="O267" i="3"/>
  <c r="U267" i="3"/>
  <c r="P266" i="3"/>
  <c r="AA266" i="3" s="1"/>
  <c r="O266" i="3"/>
  <c r="P265" i="3"/>
  <c r="AA265" i="3" s="1"/>
  <c r="O265" i="3"/>
  <c r="U265" i="3"/>
  <c r="P264" i="3"/>
  <c r="AA264" i="3" s="1"/>
  <c r="O264" i="3"/>
  <c r="P263" i="3"/>
  <c r="AA263" i="3" s="1"/>
  <c r="O263" i="3"/>
  <c r="U263" i="3"/>
  <c r="P262" i="3"/>
  <c r="AA262" i="3" s="1"/>
  <c r="O262" i="3"/>
  <c r="P261" i="3"/>
  <c r="AA261" i="3" s="1"/>
  <c r="O261" i="3"/>
  <c r="U261" i="3"/>
  <c r="P260" i="3"/>
  <c r="AA260" i="3" s="1"/>
  <c r="O260" i="3"/>
  <c r="P259" i="3"/>
  <c r="AA259" i="3" s="1"/>
  <c r="O259" i="3"/>
  <c r="U259" i="3"/>
  <c r="P258" i="3"/>
  <c r="AA258" i="3" s="1"/>
  <c r="O258" i="3"/>
  <c r="U258" i="3"/>
  <c r="P257" i="3"/>
  <c r="AA257" i="3" s="1"/>
  <c r="O257" i="3"/>
  <c r="P256" i="3"/>
  <c r="AA256" i="3" s="1"/>
  <c r="O256" i="3"/>
  <c r="P255" i="3"/>
  <c r="AA255" i="3" s="1"/>
  <c r="O255" i="3"/>
  <c r="U255" i="3"/>
  <c r="P254" i="3"/>
  <c r="AA254" i="3" s="1"/>
  <c r="O254" i="3"/>
  <c r="U254" i="3"/>
  <c r="P253" i="3"/>
  <c r="AA253" i="3" s="1"/>
  <c r="O253" i="3"/>
  <c r="P252" i="3"/>
  <c r="AA252" i="3" s="1"/>
  <c r="O252" i="3"/>
  <c r="U252" i="3"/>
  <c r="P251" i="3"/>
  <c r="AA251" i="3" s="1"/>
  <c r="O251" i="3"/>
  <c r="U251" i="3"/>
  <c r="P250" i="3"/>
  <c r="AA250" i="3" s="1"/>
  <c r="O250" i="3"/>
  <c r="X250" i="3" s="1"/>
  <c r="U250" i="3"/>
  <c r="P249" i="3"/>
  <c r="AA249" i="3" s="1"/>
  <c r="O249" i="3"/>
  <c r="X249" i="3" s="1"/>
  <c r="U249" i="3"/>
  <c r="P248" i="3"/>
  <c r="AA248" i="3" s="1"/>
  <c r="O248" i="3"/>
  <c r="X248" i="3" s="1"/>
  <c r="U248" i="3"/>
  <c r="P247" i="3"/>
  <c r="AA247" i="3" s="1"/>
  <c r="O247" i="3"/>
  <c r="X247" i="3" s="1"/>
  <c r="U247" i="3"/>
  <c r="P246" i="3"/>
  <c r="AA246" i="3" s="1"/>
  <c r="O246" i="3"/>
  <c r="X246" i="3" s="1"/>
  <c r="U246" i="3"/>
  <c r="P245" i="3"/>
  <c r="O245" i="3"/>
  <c r="X245" i="3" s="1"/>
  <c r="U245" i="3"/>
  <c r="P244" i="3"/>
  <c r="AA244" i="3" s="1"/>
  <c r="O244" i="3"/>
  <c r="X244" i="3" s="1"/>
  <c r="U244" i="3"/>
  <c r="P243" i="3"/>
  <c r="AA243" i="3" s="1"/>
  <c r="O243" i="3"/>
  <c r="X243" i="3" s="1"/>
  <c r="U243" i="3"/>
  <c r="P242" i="3"/>
  <c r="AA242" i="3" s="1"/>
  <c r="O242" i="3"/>
  <c r="X242" i="3" s="1"/>
  <c r="U242" i="3"/>
  <c r="P241" i="3"/>
  <c r="AA241" i="3" s="1"/>
  <c r="O241" i="3"/>
  <c r="X241" i="3" s="1"/>
  <c r="U241" i="3"/>
  <c r="P240" i="3"/>
  <c r="AA240" i="3" s="1"/>
  <c r="O240" i="3"/>
  <c r="X240" i="3" s="1"/>
  <c r="U240" i="3"/>
  <c r="P239" i="3"/>
  <c r="AA239" i="3" s="1"/>
  <c r="O239" i="3"/>
  <c r="X239" i="3" s="1"/>
  <c r="U239" i="3"/>
  <c r="P238" i="3"/>
  <c r="AA238" i="3" s="1"/>
  <c r="O238" i="3"/>
  <c r="X238" i="3" s="1"/>
  <c r="U238" i="3"/>
  <c r="P237" i="3"/>
  <c r="AA237" i="3" s="1"/>
  <c r="O237" i="3"/>
  <c r="X237" i="3" s="1"/>
  <c r="U237" i="3"/>
  <c r="P236" i="3"/>
  <c r="AA236" i="3" s="1"/>
  <c r="O236" i="3"/>
  <c r="X236" i="3" s="1"/>
  <c r="U236" i="3"/>
  <c r="P235" i="3"/>
  <c r="AA235" i="3" s="1"/>
  <c r="O235" i="3"/>
  <c r="X235" i="3" s="1"/>
  <c r="U235" i="3"/>
  <c r="P234" i="3"/>
  <c r="AA234" i="3" s="1"/>
  <c r="O234" i="3"/>
  <c r="X234" i="3" s="1"/>
  <c r="U234" i="3"/>
  <c r="P233" i="3"/>
  <c r="AA233" i="3" s="1"/>
  <c r="O233" i="3"/>
  <c r="X233" i="3" s="1"/>
  <c r="U233" i="3"/>
  <c r="P232" i="3"/>
  <c r="AA232" i="3" s="1"/>
  <c r="O232" i="3"/>
  <c r="X232" i="3" s="1"/>
  <c r="U232" i="3"/>
  <c r="P231" i="3"/>
  <c r="AA231" i="3" s="1"/>
  <c r="O231" i="3"/>
  <c r="X231" i="3" s="1"/>
  <c r="U231" i="3"/>
  <c r="P230" i="3"/>
  <c r="AA230" i="3" s="1"/>
  <c r="O230" i="3"/>
  <c r="X230" i="3" s="1"/>
  <c r="U230" i="3"/>
  <c r="P229" i="3"/>
  <c r="O229" i="3"/>
  <c r="X229" i="3" s="1"/>
  <c r="U229" i="3"/>
  <c r="P228" i="3"/>
  <c r="AA228" i="3" s="1"/>
  <c r="O228" i="3"/>
  <c r="X228" i="3" s="1"/>
  <c r="U228" i="3"/>
  <c r="P227" i="3"/>
  <c r="AA227" i="3" s="1"/>
  <c r="O227" i="3"/>
  <c r="X227" i="3" s="1"/>
  <c r="U227" i="3"/>
  <c r="P226" i="3"/>
  <c r="AA226" i="3" s="1"/>
  <c r="O226" i="3"/>
  <c r="X226" i="3" s="1"/>
  <c r="U226" i="3"/>
  <c r="P225" i="3"/>
  <c r="AA225" i="3" s="1"/>
  <c r="O225" i="3"/>
  <c r="X225" i="3" s="1"/>
  <c r="U225" i="3"/>
  <c r="P224" i="3"/>
  <c r="AA224" i="3" s="1"/>
  <c r="O224" i="3"/>
  <c r="X224" i="3" s="1"/>
  <c r="U224" i="3"/>
  <c r="P223" i="3"/>
  <c r="AA223" i="3" s="1"/>
  <c r="O223" i="3"/>
  <c r="X223" i="3" s="1"/>
  <c r="U223" i="3"/>
  <c r="P222" i="3"/>
  <c r="AA222" i="3" s="1"/>
  <c r="O222" i="3"/>
  <c r="X222" i="3" s="1"/>
  <c r="U222" i="3"/>
  <c r="P221" i="3"/>
  <c r="AA221" i="3" s="1"/>
  <c r="O221" i="3"/>
  <c r="X221" i="3" s="1"/>
  <c r="U221" i="3"/>
  <c r="P220" i="3"/>
  <c r="AA220" i="3" s="1"/>
  <c r="O220" i="3"/>
  <c r="X220" i="3" s="1"/>
  <c r="U220" i="3"/>
  <c r="P219" i="3"/>
  <c r="AA219" i="3" s="1"/>
  <c r="O219" i="3"/>
  <c r="X219" i="3" s="1"/>
  <c r="U219" i="3"/>
  <c r="P218" i="3"/>
  <c r="AA218" i="3" s="1"/>
  <c r="O218" i="3"/>
  <c r="X218" i="3" s="1"/>
  <c r="U218" i="3"/>
  <c r="P217" i="3"/>
  <c r="AA217" i="3" s="1"/>
  <c r="O217" i="3"/>
  <c r="X217" i="3" s="1"/>
  <c r="U217" i="3"/>
  <c r="P216" i="3"/>
  <c r="AA216" i="3" s="1"/>
  <c r="O216" i="3"/>
  <c r="X216" i="3" s="1"/>
  <c r="U216" i="3"/>
  <c r="P215" i="3"/>
  <c r="AA215" i="3" s="1"/>
  <c r="O215" i="3"/>
  <c r="X215" i="3" s="1"/>
  <c r="U215" i="3"/>
  <c r="P214" i="3"/>
  <c r="AA214" i="3" s="1"/>
  <c r="O214" i="3"/>
  <c r="X214" i="3" s="1"/>
  <c r="U214" i="3"/>
  <c r="P213" i="3"/>
  <c r="O213" i="3"/>
  <c r="X213" i="3" s="1"/>
  <c r="U213" i="3"/>
  <c r="P212" i="3"/>
  <c r="AA212" i="3" s="1"/>
  <c r="O212" i="3"/>
  <c r="X212" i="3" s="1"/>
  <c r="U212" i="3"/>
  <c r="P211" i="3"/>
  <c r="O211" i="3"/>
  <c r="X211" i="3" s="1"/>
  <c r="U211" i="3"/>
  <c r="P210" i="3"/>
  <c r="AA210" i="3" s="1"/>
  <c r="O210" i="3"/>
  <c r="X210" i="3" s="1"/>
  <c r="U210" i="3"/>
  <c r="P209" i="3"/>
  <c r="O209" i="3"/>
  <c r="X209" i="3" s="1"/>
  <c r="U209" i="3"/>
  <c r="P208" i="3"/>
  <c r="AA208" i="3" s="1"/>
  <c r="O208" i="3"/>
  <c r="X208" i="3" s="1"/>
  <c r="U208" i="3"/>
  <c r="P207" i="3"/>
  <c r="O207" i="3"/>
  <c r="X207" i="3" s="1"/>
  <c r="U207" i="3"/>
  <c r="P206" i="3"/>
  <c r="AA206" i="3" s="1"/>
  <c r="O206" i="3"/>
  <c r="X206" i="3" s="1"/>
  <c r="U206" i="3"/>
  <c r="P205" i="3"/>
  <c r="O205" i="3"/>
  <c r="X205" i="3" s="1"/>
  <c r="U205" i="3"/>
  <c r="P204" i="3"/>
  <c r="AA204" i="3" s="1"/>
  <c r="O204" i="3"/>
  <c r="X204" i="3" s="1"/>
  <c r="U204" i="3"/>
  <c r="P203" i="3"/>
  <c r="AA203" i="3" s="1"/>
  <c r="O203" i="3"/>
  <c r="X203" i="3" s="1"/>
  <c r="U203" i="3"/>
  <c r="P202" i="3"/>
  <c r="AA202" i="3" s="1"/>
  <c r="O202" i="3"/>
  <c r="X202" i="3" s="1"/>
  <c r="U202" i="3"/>
  <c r="P201" i="3"/>
  <c r="AA201" i="3" s="1"/>
  <c r="O201" i="3"/>
  <c r="X201" i="3" s="1"/>
  <c r="U201" i="3"/>
  <c r="P200" i="3"/>
  <c r="AA200" i="3" s="1"/>
  <c r="O200" i="3"/>
  <c r="X200" i="3" s="1"/>
  <c r="P199" i="3"/>
  <c r="O199" i="3"/>
  <c r="X199" i="3" s="1"/>
  <c r="U199" i="3"/>
  <c r="P198" i="3"/>
  <c r="AA198" i="3" s="1"/>
  <c r="O198" i="3"/>
  <c r="X198" i="3" s="1"/>
  <c r="U198" i="3"/>
  <c r="P197" i="3"/>
  <c r="AA197" i="3" s="1"/>
  <c r="O197" i="3"/>
  <c r="X197" i="3" s="1"/>
  <c r="P196" i="3"/>
  <c r="AA196" i="3" s="1"/>
  <c r="O196" i="3"/>
  <c r="X196" i="3" s="1"/>
  <c r="U196" i="3"/>
  <c r="P195" i="3"/>
  <c r="AA195" i="3" s="1"/>
  <c r="O195" i="3"/>
  <c r="X195" i="3" s="1"/>
  <c r="P194" i="3"/>
  <c r="AA194" i="3" s="1"/>
  <c r="O194" i="3"/>
  <c r="U194" i="3"/>
  <c r="P193" i="3"/>
  <c r="AA193" i="3" s="1"/>
  <c r="O193" i="3"/>
  <c r="X193" i="3" s="1"/>
  <c r="U193" i="3"/>
  <c r="P192" i="3"/>
  <c r="AA192" i="3" s="1"/>
  <c r="O192" i="3"/>
  <c r="X192" i="3" s="1"/>
  <c r="U192" i="3"/>
  <c r="P191" i="3"/>
  <c r="O191" i="3"/>
  <c r="X191" i="3" s="1"/>
  <c r="U191" i="3"/>
  <c r="P190" i="3"/>
  <c r="AA190" i="3" s="1"/>
  <c r="O190" i="3"/>
  <c r="X190" i="3" s="1"/>
  <c r="U190" i="3"/>
  <c r="P189" i="3"/>
  <c r="AA189" i="3" s="1"/>
  <c r="O189" i="3"/>
  <c r="X189" i="3" s="1"/>
  <c r="P188" i="3"/>
  <c r="AA188" i="3" s="1"/>
  <c r="O188" i="3"/>
  <c r="X188" i="3" s="1"/>
  <c r="U188" i="3"/>
  <c r="P187" i="3"/>
  <c r="AA187" i="3" s="1"/>
  <c r="O187" i="3"/>
  <c r="X187" i="3" s="1"/>
  <c r="P186" i="3"/>
  <c r="AA186" i="3" s="1"/>
  <c r="O186" i="3"/>
  <c r="U186" i="3"/>
  <c r="P185" i="3"/>
  <c r="AA185" i="3" s="1"/>
  <c r="O185" i="3"/>
  <c r="X185" i="3" s="1"/>
  <c r="U185" i="3"/>
  <c r="P184" i="3"/>
  <c r="AA184" i="3" s="1"/>
  <c r="O184" i="3"/>
  <c r="X184" i="3" s="1"/>
  <c r="U184" i="3"/>
  <c r="P183" i="3"/>
  <c r="AA183" i="3" s="1"/>
  <c r="O183" i="3"/>
  <c r="X183" i="3" s="1"/>
  <c r="U183" i="3"/>
  <c r="P182" i="3"/>
  <c r="AA182" i="3" s="1"/>
  <c r="O182" i="3"/>
  <c r="X182" i="3" s="1"/>
  <c r="U182" i="3"/>
  <c r="P181" i="3"/>
  <c r="AA181" i="3" s="1"/>
  <c r="O181" i="3"/>
  <c r="X181" i="3" s="1"/>
  <c r="U181" i="3"/>
  <c r="P180" i="3"/>
  <c r="AA180" i="3" s="1"/>
  <c r="O180" i="3"/>
  <c r="X180" i="3" s="1"/>
  <c r="U180" i="3"/>
  <c r="P179" i="3"/>
  <c r="AA179" i="3" s="1"/>
  <c r="O179" i="3"/>
  <c r="X179" i="3" s="1"/>
  <c r="U179" i="3"/>
  <c r="P178" i="3"/>
  <c r="AA178" i="3" s="1"/>
  <c r="O178" i="3"/>
  <c r="X178" i="3" s="1"/>
  <c r="U178" i="3"/>
  <c r="P177" i="3"/>
  <c r="AA177" i="3" s="1"/>
  <c r="O177" i="3"/>
  <c r="X177" i="3" s="1"/>
  <c r="U177" i="3"/>
  <c r="P176" i="3"/>
  <c r="O176" i="3"/>
  <c r="X176" i="3" s="1"/>
  <c r="U176" i="3"/>
  <c r="P175" i="3"/>
  <c r="AA175" i="3" s="1"/>
  <c r="O175" i="3"/>
  <c r="X175" i="3" s="1"/>
  <c r="U175" i="3"/>
  <c r="P174" i="3"/>
  <c r="AA174" i="3" s="1"/>
  <c r="O174" i="3"/>
  <c r="X174" i="3" s="1"/>
  <c r="U174" i="3"/>
  <c r="P173" i="3"/>
  <c r="AA173" i="3" s="1"/>
  <c r="O173" i="3"/>
  <c r="X173" i="3" s="1"/>
  <c r="U173" i="3"/>
  <c r="P172" i="3"/>
  <c r="AA172" i="3" s="1"/>
  <c r="O172" i="3"/>
  <c r="X172" i="3" s="1"/>
  <c r="U172" i="3"/>
  <c r="P171" i="3"/>
  <c r="AA171" i="3" s="1"/>
  <c r="O171" i="3"/>
  <c r="X171" i="3" s="1"/>
  <c r="U171" i="3"/>
  <c r="P170" i="3"/>
  <c r="O170" i="3"/>
  <c r="X170" i="3" s="1"/>
  <c r="U170" i="3"/>
  <c r="P169" i="3"/>
  <c r="AA169" i="3" s="1"/>
  <c r="O169" i="3"/>
  <c r="X169" i="3" s="1"/>
  <c r="U169" i="3"/>
  <c r="P168" i="3"/>
  <c r="AA168" i="3" s="1"/>
  <c r="O168" i="3"/>
  <c r="X168" i="3" s="1"/>
  <c r="U168" i="3"/>
  <c r="P167" i="3"/>
  <c r="AA167" i="3" s="1"/>
  <c r="O167" i="3"/>
  <c r="X167" i="3" s="1"/>
  <c r="U167" i="3"/>
  <c r="P166" i="3"/>
  <c r="AA166" i="3" s="1"/>
  <c r="O166" i="3"/>
  <c r="X166" i="3" s="1"/>
  <c r="U166" i="3"/>
  <c r="P165" i="3"/>
  <c r="AA165" i="3" s="1"/>
  <c r="O165" i="3"/>
  <c r="X165" i="3" s="1"/>
  <c r="U165" i="3"/>
  <c r="P164" i="3"/>
  <c r="O164" i="3"/>
  <c r="X164" i="3" s="1"/>
  <c r="U164" i="3"/>
  <c r="P163" i="3"/>
  <c r="AA163" i="3" s="1"/>
  <c r="O163" i="3"/>
  <c r="X163" i="3" s="1"/>
  <c r="U163" i="3"/>
  <c r="P162" i="3"/>
  <c r="AA162" i="3" s="1"/>
  <c r="O162" i="3"/>
  <c r="X162" i="3" s="1"/>
  <c r="U162" i="3"/>
  <c r="P161" i="3"/>
  <c r="AA161" i="3" s="1"/>
  <c r="O161" i="3"/>
  <c r="X161" i="3" s="1"/>
  <c r="U161" i="3"/>
  <c r="P160" i="3"/>
  <c r="O160" i="3"/>
  <c r="X160" i="3" s="1"/>
  <c r="U160" i="3"/>
  <c r="P159" i="3"/>
  <c r="AA159" i="3" s="1"/>
  <c r="O159" i="3"/>
  <c r="X159" i="3" s="1"/>
  <c r="U159" i="3"/>
  <c r="P158" i="3"/>
  <c r="AA158" i="3" s="1"/>
  <c r="O158" i="3"/>
  <c r="X158" i="3" s="1"/>
  <c r="U158" i="3"/>
  <c r="P157" i="3"/>
  <c r="AA157" i="3" s="1"/>
  <c r="O157" i="3"/>
  <c r="X157" i="3" s="1"/>
  <c r="U157" i="3"/>
  <c r="P156" i="3"/>
  <c r="AA156" i="3" s="1"/>
  <c r="O156" i="3"/>
  <c r="X156" i="3" s="1"/>
  <c r="U156" i="3"/>
  <c r="P155" i="3"/>
  <c r="AA155" i="3" s="1"/>
  <c r="O155" i="3"/>
  <c r="X155" i="3" s="1"/>
  <c r="U155" i="3"/>
  <c r="P154" i="3"/>
  <c r="O154" i="3"/>
  <c r="X154" i="3" s="1"/>
  <c r="U154" i="3"/>
  <c r="P153" i="3"/>
  <c r="AA153" i="3" s="1"/>
  <c r="O153" i="3"/>
  <c r="X153" i="3" s="1"/>
  <c r="U153" i="3"/>
  <c r="P152" i="3"/>
  <c r="AA152" i="3" s="1"/>
  <c r="O152" i="3"/>
  <c r="X152" i="3" s="1"/>
  <c r="U152" i="3"/>
  <c r="P151" i="3"/>
  <c r="AA151" i="3" s="1"/>
  <c r="O151" i="3"/>
  <c r="X151" i="3" s="1"/>
  <c r="U151" i="3"/>
  <c r="P150" i="3"/>
  <c r="AA150" i="3" s="1"/>
  <c r="O150" i="3"/>
  <c r="X150" i="3" s="1"/>
  <c r="U150" i="3"/>
  <c r="P149" i="3"/>
  <c r="AA149" i="3" s="1"/>
  <c r="O149" i="3"/>
  <c r="X149" i="3" s="1"/>
  <c r="U149" i="3"/>
  <c r="P148" i="3"/>
  <c r="O148" i="3"/>
  <c r="X148" i="3" s="1"/>
  <c r="U148" i="3"/>
  <c r="P147" i="3"/>
  <c r="AA147" i="3" s="1"/>
  <c r="O147" i="3"/>
  <c r="X147" i="3" s="1"/>
  <c r="U147" i="3"/>
  <c r="P146" i="3"/>
  <c r="AA146" i="3" s="1"/>
  <c r="O146" i="3"/>
  <c r="X146" i="3" s="1"/>
  <c r="U146" i="3"/>
  <c r="P145" i="3"/>
  <c r="AA145" i="3" s="1"/>
  <c r="O145" i="3"/>
  <c r="X145" i="3" s="1"/>
  <c r="U145" i="3"/>
  <c r="P144" i="3"/>
  <c r="O144" i="3"/>
  <c r="X144" i="3" s="1"/>
  <c r="U144" i="3"/>
  <c r="P143" i="3"/>
  <c r="AA143" i="3" s="1"/>
  <c r="O143" i="3"/>
  <c r="X143" i="3" s="1"/>
  <c r="U143" i="3"/>
  <c r="P142" i="3"/>
  <c r="O142" i="3"/>
  <c r="X142" i="3" s="1"/>
  <c r="U142" i="3"/>
  <c r="P141" i="3"/>
  <c r="AA141" i="3" s="1"/>
  <c r="O141" i="3"/>
  <c r="X141" i="3" s="1"/>
  <c r="U141" i="3"/>
  <c r="P140" i="3"/>
  <c r="AA140" i="3" s="1"/>
  <c r="O140" i="3"/>
  <c r="X140" i="3" s="1"/>
  <c r="U140" i="3"/>
  <c r="P139" i="3"/>
  <c r="AA139" i="3" s="1"/>
  <c r="O139" i="3"/>
  <c r="X139" i="3" s="1"/>
  <c r="U139" i="3"/>
  <c r="P138" i="3"/>
  <c r="AA138" i="3" s="1"/>
  <c r="O138" i="3"/>
  <c r="X138" i="3" s="1"/>
  <c r="U138" i="3"/>
  <c r="P137" i="3"/>
  <c r="AA137" i="3" s="1"/>
  <c r="O137" i="3"/>
  <c r="X137" i="3" s="1"/>
  <c r="U137" i="3"/>
  <c r="P136" i="3"/>
  <c r="AA136" i="3" s="1"/>
  <c r="O136" i="3"/>
  <c r="X136" i="3" s="1"/>
  <c r="U136" i="3"/>
  <c r="P135" i="3"/>
  <c r="AA135" i="3" s="1"/>
  <c r="O135" i="3"/>
  <c r="X135" i="3" s="1"/>
  <c r="U135" i="3"/>
  <c r="P134" i="3"/>
  <c r="AA134" i="3" s="1"/>
  <c r="O134" i="3"/>
  <c r="X134" i="3" s="1"/>
  <c r="U134" i="3"/>
  <c r="P133" i="3"/>
  <c r="AA133" i="3" s="1"/>
  <c r="O133" i="3"/>
  <c r="X133" i="3" s="1"/>
  <c r="U133" i="3"/>
  <c r="P132" i="3"/>
  <c r="AA132" i="3" s="1"/>
  <c r="O132" i="3"/>
  <c r="X132" i="3" s="1"/>
  <c r="U132" i="3"/>
  <c r="P131" i="3"/>
  <c r="AA131" i="3" s="1"/>
  <c r="O131" i="3"/>
  <c r="X131" i="3" s="1"/>
  <c r="U131" i="3"/>
  <c r="P130" i="3"/>
  <c r="AA130" i="3" s="1"/>
  <c r="O130" i="3"/>
  <c r="X130" i="3" s="1"/>
  <c r="U130" i="3"/>
  <c r="P129" i="3"/>
  <c r="AA129" i="3" s="1"/>
  <c r="O129" i="3"/>
  <c r="X129" i="3" s="1"/>
  <c r="U129" i="3"/>
  <c r="P128" i="3"/>
  <c r="AA128" i="3" s="1"/>
  <c r="O128" i="3"/>
  <c r="X128" i="3" s="1"/>
  <c r="U128" i="3"/>
  <c r="P127" i="3"/>
  <c r="AA127" i="3" s="1"/>
  <c r="O127" i="3"/>
  <c r="X127" i="3" s="1"/>
  <c r="U127" i="3"/>
  <c r="P126" i="3"/>
  <c r="O126" i="3"/>
  <c r="X126" i="3" s="1"/>
  <c r="U126" i="3"/>
  <c r="P125" i="3"/>
  <c r="AA125" i="3" s="1"/>
  <c r="O125" i="3"/>
  <c r="X125" i="3" s="1"/>
  <c r="U125" i="3"/>
  <c r="P124" i="3"/>
  <c r="AA124" i="3" s="1"/>
  <c r="O124" i="3"/>
  <c r="X124" i="3" s="1"/>
  <c r="U124" i="3"/>
  <c r="P123" i="3"/>
  <c r="AA123" i="3" s="1"/>
  <c r="O123" i="3"/>
  <c r="X123" i="3" s="1"/>
  <c r="U123" i="3"/>
  <c r="P122" i="3"/>
  <c r="AA122" i="3" s="1"/>
  <c r="O122" i="3"/>
  <c r="X122" i="3" s="1"/>
  <c r="U122" i="3"/>
  <c r="P121" i="3"/>
  <c r="AA121" i="3" s="1"/>
  <c r="O121" i="3"/>
  <c r="X121" i="3" s="1"/>
  <c r="U121" i="3"/>
  <c r="P120" i="3"/>
  <c r="AA120" i="3" s="1"/>
  <c r="O120" i="3"/>
  <c r="X120" i="3" s="1"/>
  <c r="U120" i="3"/>
  <c r="P119" i="3"/>
  <c r="AA119" i="3" s="1"/>
  <c r="O119" i="3"/>
  <c r="X119" i="3" s="1"/>
  <c r="U119" i="3"/>
  <c r="P118" i="3"/>
  <c r="AA118" i="3" s="1"/>
  <c r="O118" i="3"/>
  <c r="X118" i="3" s="1"/>
  <c r="U118" i="3"/>
  <c r="P117" i="3"/>
  <c r="AA117" i="3" s="1"/>
  <c r="O117" i="3"/>
  <c r="X117" i="3" s="1"/>
  <c r="U117" i="3"/>
  <c r="P116" i="3"/>
  <c r="AA116" i="3" s="1"/>
  <c r="O116" i="3"/>
  <c r="X116" i="3" s="1"/>
  <c r="U116" i="3"/>
  <c r="P115" i="3"/>
  <c r="AA115" i="3" s="1"/>
  <c r="O115" i="3"/>
  <c r="X115" i="3" s="1"/>
  <c r="U115" i="3"/>
  <c r="P114" i="3"/>
  <c r="AA114" i="3" s="1"/>
  <c r="O114" i="3"/>
  <c r="X114" i="3" s="1"/>
  <c r="U114" i="3"/>
  <c r="P113" i="3"/>
  <c r="AA113" i="3" s="1"/>
  <c r="O113" i="3"/>
  <c r="X113" i="3" s="1"/>
  <c r="U113" i="3"/>
  <c r="P112" i="3"/>
  <c r="AA112" i="3" s="1"/>
  <c r="O112" i="3"/>
  <c r="X112" i="3" s="1"/>
  <c r="U112" i="3"/>
  <c r="P111" i="3"/>
  <c r="AA111" i="3" s="1"/>
  <c r="O111" i="3"/>
  <c r="X111" i="3" s="1"/>
  <c r="U111" i="3"/>
  <c r="P110" i="3"/>
  <c r="O110" i="3"/>
  <c r="X110" i="3" s="1"/>
  <c r="U110" i="3"/>
  <c r="P109" i="3"/>
  <c r="AA109" i="3" s="1"/>
  <c r="O109" i="3"/>
  <c r="X109" i="3" s="1"/>
  <c r="U109" i="3"/>
  <c r="P108" i="3"/>
  <c r="AA108" i="3" s="1"/>
  <c r="O108" i="3"/>
  <c r="X108" i="3" s="1"/>
  <c r="U108" i="3"/>
  <c r="P107" i="3"/>
  <c r="AA107" i="3" s="1"/>
  <c r="O107" i="3"/>
  <c r="X107" i="3" s="1"/>
  <c r="U107" i="3"/>
  <c r="P106" i="3"/>
  <c r="AA106" i="3" s="1"/>
  <c r="O106" i="3"/>
  <c r="X106" i="3" s="1"/>
  <c r="U106" i="3"/>
  <c r="P105" i="3"/>
  <c r="AA105" i="3" s="1"/>
  <c r="O105" i="3"/>
  <c r="X105" i="3" s="1"/>
  <c r="U105" i="3"/>
  <c r="P104" i="3"/>
  <c r="AA104" i="3" s="1"/>
  <c r="O104" i="3"/>
  <c r="X104" i="3" s="1"/>
  <c r="U104" i="3"/>
  <c r="P103" i="3"/>
  <c r="AA103" i="3" s="1"/>
  <c r="O103" i="3"/>
  <c r="X103" i="3" s="1"/>
  <c r="U103" i="3"/>
  <c r="P102" i="3"/>
  <c r="AA102" i="3" s="1"/>
  <c r="O102" i="3"/>
  <c r="X102" i="3" s="1"/>
  <c r="U102" i="3"/>
  <c r="P101" i="3"/>
  <c r="AA101" i="3" s="1"/>
  <c r="O101" i="3"/>
  <c r="X101" i="3" s="1"/>
  <c r="U101" i="3"/>
  <c r="P100" i="3"/>
  <c r="AA100" i="3" s="1"/>
  <c r="O100" i="3"/>
  <c r="X100" i="3" s="1"/>
  <c r="U100" i="3"/>
  <c r="P99" i="3"/>
  <c r="AA99" i="3" s="1"/>
  <c r="O99" i="3"/>
  <c r="X99" i="3" s="1"/>
  <c r="U99" i="3"/>
  <c r="P98" i="3"/>
  <c r="AA98" i="3" s="1"/>
  <c r="O98" i="3"/>
  <c r="X98" i="3" s="1"/>
  <c r="U98" i="3"/>
  <c r="P97" i="3"/>
  <c r="AA97" i="3" s="1"/>
  <c r="O97" i="3"/>
  <c r="X97" i="3" s="1"/>
  <c r="U97" i="3"/>
  <c r="P96" i="3"/>
  <c r="AA96" i="3" s="1"/>
  <c r="O96" i="3"/>
  <c r="X96" i="3" s="1"/>
  <c r="U96" i="3"/>
  <c r="P95" i="3"/>
  <c r="AA95" i="3" s="1"/>
  <c r="O95" i="3"/>
  <c r="X95" i="3" s="1"/>
  <c r="U95" i="3"/>
  <c r="P94" i="3"/>
  <c r="AA94" i="3" s="1"/>
  <c r="O94" i="3"/>
  <c r="X94" i="3" s="1"/>
  <c r="U94" i="3"/>
  <c r="P93" i="3"/>
  <c r="AA93" i="3" s="1"/>
  <c r="O93" i="3"/>
  <c r="X93" i="3" s="1"/>
  <c r="U93" i="3"/>
  <c r="P92" i="3"/>
  <c r="AA92" i="3" s="1"/>
  <c r="O92" i="3"/>
  <c r="X92" i="3" s="1"/>
  <c r="U92" i="3"/>
  <c r="P91" i="3"/>
  <c r="AA91" i="3" s="1"/>
  <c r="O91" i="3"/>
  <c r="X91" i="3" s="1"/>
  <c r="U91" i="3"/>
  <c r="P90" i="3"/>
  <c r="AA90" i="3" s="1"/>
  <c r="O90" i="3"/>
  <c r="U90" i="3"/>
  <c r="P89" i="3"/>
  <c r="AA89" i="3" s="1"/>
  <c r="O89" i="3"/>
  <c r="X89" i="3" s="1"/>
  <c r="U89" i="3"/>
  <c r="P88" i="3"/>
  <c r="AA88" i="3" s="1"/>
  <c r="O88" i="3"/>
  <c r="X88" i="3" s="1"/>
  <c r="U88" i="3"/>
  <c r="P87" i="3"/>
  <c r="AA87" i="3" s="1"/>
  <c r="O87" i="3"/>
  <c r="X87" i="3" s="1"/>
  <c r="P86" i="3"/>
  <c r="AA86" i="3" s="1"/>
  <c r="O86" i="3"/>
  <c r="X86" i="3" s="1"/>
  <c r="U86" i="3"/>
  <c r="P85" i="3"/>
  <c r="AA85" i="3" s="1"/>
  <c r="O85" i="3"/>
  <c r="X85" i="3" s="1"/>
  <c r="P84" i="3"/>
  <c r="AA84" i="3" s="1"/>
  <c r="O84" i="3"/>
  <c r="U84" i="3"/>
  <c r="P83" i="3"/>
  <c r="AA83" i="3" s="1"/>
  <c r="O83" i="3"/>
  <c r="X83" i="3" s="1"/>
  <c r="U83" i="3"/>
  <c r="P82" i="3"/>
  <c r="AA82" i="3" s="1"/>
  <c r="O82" i="3"/>
  <c r="X82" i="3" s="1"/>
  <c r="U82" i="3"/>
  <c r="P81" i="3"/>
  <c r="AA81" i="3" s="1"/>
  <c r="O81" i="3"/>
  <c r="X81" i="3" s="1"/>
  <c r="U81" i="3"/>
  <c r="P80" i="3"/>
  <c r="AA80" i="3" s="1"/>
  <c r="O80" i="3"/>
  <c r="X80" i="3" s="1"/>
  <c r="U80" i="3"/>
  <c r="P79" i="3"/>
  <c r="AA79" i="3" s="1"/>
  <c r="O79" i="3"/>
  <c r="X79" i="3" s="1"/>
  <c r="P78" i="3"/>
  <c r="AA78" i="3" s="1"/>
  <c r="O78" i="3"/>
  <c r="X78" i="3" s="1"/>
  <c r="U78" i="3"/>
  <c r="P77" i="3"/>
  <c r="AA77" i="3" s="1"/>
  <c r="O77" i="3"/>
  <c r="X77" i="3" s="1"/>
  <c r="P76" i="3"/>
  <c r="AA76" i="3" s="1"/>
  <c r="O76" i="3"/>
  <c r="U76" i="3"/>
  <c r="P75" i="3"/>
  <c r="AA75" i="3" s="1"/>
  <c r="O75" i="3"/>
  <c r="X75" i="3" s="1"/>
  <c r="U75" i="3"/>
  <c r="P74" i="3"/>
  <c r="AA74" i="3" s="1"/>
  <c r="O74" i="3"/>
  <c r="X74" i="3" s="1"/>
  <c r="U74" i="3"/>
  <c r="P73" i="3"/>
  <c r="AA73" i="3" s="1"/>
  <c r="O73" i="3"/>
  <c r="X73" i="3" s="1"/>
  <c r="U73" i="3"/>
  <c r="P72" i="3"/>
  <c r="AA72" i="3" s="1"/>
  <c r="O72" i="3"/>
  <c r="X72" i="3" s="1"/>
  <c r="U72" i="3"/>
  <c r="P71" i="3"/>
  <c r="AA71" i="3" s="1"/>
  <c r="O71" i="3"/>
  <c r="X71" i="3" s="1"/>
  <c r="P70" i="3"/>
  <c r="AA70" i="3" s="1"/>
  <c r="O70" i="3"/>
  <c r="X70" i="3" s="1"/>
  <c r="U70" i="3"/>
  <c r="P69" i="3"/>
  <c r="AA69" i="3" s="1"/>
  <c r="O69" i="3"/>
  <c r="X69" i="3" s="1"/>
  <c r="P68" i="3"/>
  <c r="AA68" i="3" s="1"/>
  <c r="O68" i="3"/>
  <c r="U68" i="3"/>
  <c r="P67" i="3"/>
  <c r="AA67" i="3" s="1"/>
  <c r="O67" i="3"/>
  <c r="X67" i="3" s="1"/>
  <c r="U67" i="3"/>
  <c r="P66" i="3"/>
  <c r="AA66" i="3" s="1"/>
  <c r="O66" i="3"/>
  <c r="X66" i="3" s="1"/>
  <c r="U66" i="3"/>
  <c r="P65" i="3"/>
  <c r="O65" i="3"/>
  <c r="X65" i="3" s="1"/>
  <c r="U65" i="3"/>
  <c r="P64" i="3"/>
  <c r="AA64" i="3" s="1"/>
  <c r="O64" i="3"/>
  <c r="X64" i="3" s="1"/>
  <c r="P63" i="3"/>
  <c r="AA63" i="3" s="1"/>
  <c r="O63" i="3"/>
  <c r="X63" i="3" s="1"/>
  <c r="U63" i="3"/>
  <c r="P62" i="3"/>
  <c r="AA62" i="3" s="1"/>
  <c r="O62" i="3"/>
  <c r="X62" i="3" s="1"/>
  <c r="P61" i="3"/>
  <c r="AA61" i="3" s="1"/>
  <c r="O61" i="3"/>
  <c r="X61" i="3" s="1"/>
  <c r="U61" i="3"/>
  <c r="P60" i="3"/>
  <c r="AA60" i="3" s="1"/>
  <c r="O60" i="3"/>
  <c r="X60" i="3" s="1"/>
  <c r="P59" i="3"/>
  <c r="AA59" i="3" s="1"/>
  <c r="O59" i="3"/>
  <c r="X59" i="3" s="1"/>
  <c r="U59" i="3"/>
  <c r="P58" i="3"/>
  <c r="AA58" i="3" s="1"/>
  <c r="O58" i="3"/>
  <c r="X58" i="3" s="1"/>
  <c r="P57" i="3"/>
  <c r="O57" i="3"/>
  <c r="X57" i="3" s="1"/>
  <c r="U57" i="3"/>
  <c r="P56" i="3"/>
  <c r="AA56" i="3" s="1"/>
  <c r="O56" i="3"/>
  <c r="X56" i="3" s="1"/>
  <c r="P55" i="3"/>
  <c r="AA55" i="3" s="1"/>
  <c r="O55" i="3"/>
  <c r="X55" i="3" s="1"/>
  <c r="U55" i="3"/>
  <c r="P54" i="3"/>
  <c r="AA54" i="3" s="1"/>
  <c r="O54" i="3"/>
  <c r="X54" i="3" s="1"/>
  <c r="P53" i="3"/>
  <c r="O53" i="3"/>
  <c r="X53" i="3" s="1"/>
  <c r="U53" i="3"/>
  <c r="P52" i="3"/>
  <c r="AA52" i="3" s="1"/>
  <c r="O52" i="3"/>
  <c r="X52" i="3" s="1"/>
  <c r="P51" i="3"/>
  <c r="AA51" i="3" s="1"/>
  <c r="O51" i="3"/>
  <c r="X51" i="3" s="1"/>
  <c r="U51" i="3"/>
  <c r="P50" i="3"/>
  <c r="AA50" i="3" s="1"/>
  <c r="O50" i="3"/>
  <c r="X50" i="3" s="1"/>
  <c r="P49" i="3"/>
  <c r="AA49" i="3" s="1"/>
  <c r="O49" i="3"/>
  <c r="X49" i="3" s="1"/>
  <c r="U49" i="3"/>
  <c r="P48" i="3"/>
  <c r="AA48" i="3" s="1"/>
  <c r="O48" i="3"/>
  <c r="X48" i="3" s="1"/>
  <c r="P47" i="3"/>
  <c r="AA47" i="3" s="1"/>
  <c r="O47" i="3"/>
  <c r="X47" i="3" s="1"/>
  <c r="U47" i="3"/>
  <c r="P46" i="3"/>
  <c r="AA46" i="3" s="1"/>
  <c r="O46" i="3"/>
  <c r="X46" i="3" s="1"/>
  <c r="P45" i="3"/>
  <c r="O45" i="3"/>
  <c r="X45" i="3" s="1"/>
  <c r="U45" i="3"/>
  <c r="P44" i="3"/>
  <c r="AA44" i="3" s="1"/>
  <c r="O44" i="3"/>
  <c r="X44" i="3" s="1"/>
  <c r="P43" i="3"/>
  <c r="AA43" i="3" s="1"/>
  <c r="O43" i="3"/>
  <c r="X43" i="3" s="1"/>
  <c r="U43" i="3"/>
  <c r="P42" i="3"/>
  <c r="AA42" i="3" s="1"/>
  <c r="O42" i="3"/>
  <c r="X42" i="3" s="1"/>
  <c r="P41" i="3"/>
  <c r="AA41" i="3" s="1"/>
  <c r="O41" i="3"/>
  <c r="X41" i="3" s="1"/>
  <c r="U41" i="3"/>
  <c r="P40" i="3"/>
  <c r="AA40" i="3" s="1"/>
  <c r="O40" i="3"/>
  <c r="X40" i="3" s="1"/>
  <c r="P39" i="3"/>
  <c r="AA39" i="3" s="1"/>
  <c r="O39" i="3"/>
  <c r="X39" i="3" s="1"/>
  <c r="U39" i="3"/>
  <c r="P38" i="3"/>
  <c r="AA38" i="3" s="1"/>
  <c r="O38" i="3"/>
  <c r="X38" i="3" s="1"/>
  <c r="P37" i="3"/>
  <c r="O37" i="3"/>
  <c r="X37" i="3" s="1"/>
  <c r="U37" i="3"/>
  <c r="P36" i="3"/>
  <c r="AA36" i="3" s="1"/>
  <c r="O36" i="3"/>
  <c r="X36" i="3" s="1"/>
  <c r="P35" i="3"/>
  <c r="AA35" i="3" s="1"/>
  <c r="O35" i="3"/>
  <c r="X35" i="3" s="1"/>
  <c r="U35" i="3"/>
  <c r="P34" i="3"/>
  <c r="AA34" i="3" s="1"/>
  <c r="O34" i="3"/>
  <c r="X34" i="3" s="1"/>
  <c r="P33" i="3"/>
  <c r="AA33" i="3" s="1"/>
  <c r="O33" i="3"/>
  <c r="X33" i="3" s="1"/>
  <c r="U33" i="3"/>
  <c r="P32" i="3"/>
  <c r="AA32" i="3" s="1"/>
  <c r="O32" i="3"/>
  <c r="X32" i="3" s="1"/>
  <c r="P31" i="3"/>
  <c r="AA31" i="3" s="1"/>
  <c r="O31" i="3"/>
  <c r="X31" i="3" s="1"/>
  <c r="U31" i="3"/>
  <c r="P30" i="3"/>
  <c r="AA30" i="3" s="1"/>
  <c r="O30" i="3"/>
  <c r="X30" i="3" s="1"/>
  <c r="P29" i="3"/>
  <c r="O29" i="3"/>
  <c r="X29" i="3" s="1"/>
  <c r="U29" i="3"/>
  <c r="P28" i="3"/>
  <c r="AA28" i="3" s="1"/>
  <c r="O28" i="3"/>
  <c r="X28" i="3" s="1"/>
  <c r="P27" i="3"/>
  <c r="AA27" i="3" s="1"/>
  <c r="O27" i="3"/>
  <c r="X27" i="3" s="1"/>
  <c r="U27" i="3"/>
  <c r="P26" i="3"/>
  <c r="AA26" i="3" s="1"/>
  <c r="O26" i="3"/>
  <c r="X26" i="3" s="1"/>
  <c r="P25" i="3"/>
  <c r="AA25" i="3" s="1"/>
  <c r="O25" i="3"/>
  <c r="X25" i="3" s="1"/>
  <c r="U25" i="3"/>
  <c r="P24" i="3"/>
  <c r="AA24" i="3" s="1"/>
  <c r="O24" i="3"/>
  <c r="X24" i="3" s="1"/>
  <c r="P23" i="3"/>
  <c r="AA23" i="3" s="1"/>
  <c r="O23" i="3"/>
  <c r="X23" i="3" s="1"/>
  <c r="U23" i="3"/>
  <c r="P22" i="3"/>
  <c r="AA22" i="3" s="1"/>
  <c r="O22" i="3"/>
  <c r="X22" i="3" s="1"/>
  <c r="P21" i="3"/>
  <c r="O21" i="3"/>
  <c r="X21" i="3" s="1"/>
  <c r="U21" i="3"/>
  <c r="P20" i="3"/>
  <c r="AA20" i="3" s="1"/>
  <c r="O20" i="3"/>
  <c r="X20" i="3" s="1"/>
  <c r="P19" i="3"/>
  <c r="AA19" i="3" s="1"/>
  <c r="O19" i="3"/>
  <c r="X19" i="3" s="1"/>
  <c r="U19" i="3"/>
  <c r="P18" i="3"/>
  <c r="AA18" i="3" s="1"/>
  <c r="O18" i="3"/>
  <c r="X18" i="3" s="1"/>
  <c r="AA17" i="3"/>
  <c r="O17" i="3"/>
  <c r="X17" i="3" s="1"/>
  <c r="U17" i="3"/>
  <c r="AA16" i="3"/>
  <c r="O16" i="3"/>
  <c r="X16" i="3" s="1"/>
  <c r="AA15" i="3"/>
  <c r="O15" i="3"/>
  <c r="X15" i="3" s="1"/>
  <c r="U15" i="3"/>
  <c r="AA14" i="3"/>
  <c r="X14" i="3"/>
  <c r="X13" i="3"/>
  <c r="U13" i="3"/>
  <c r="AA12" i="3"/>
  <c r="X12" i="3"/>
  <c r="AA11" i="3"/>
  <c r="X11" i="3"/>
  <c r="U11" i="3"/>
  <c r="AA10" i="3"/>
  <c r="O10" i="3"/>
  <c r="Z9" i="3"/>
  <c r="W9" i="3"/>
  <c r="T9" i="3"/>
  <c r="X10" i="3" l="1"/>
  <c r="W10" i="3"/>
  <c r="W11" i="3" s="1"/>
  <c r="W12" i="3" s="1"/>
  <c r="W13" i="3" s="1"/>
  <c r="W14" i="3" s="1"/>
  <c r="W15" i="3" s="1"/>
  <c r="T11" i="3"/>
  <c r="T12" i="3" s="1"/>
  <c r="T13" i="3" s="1"/>
  <c r="D77" i="14"/>
  <c r="G77" i="14" s="1"/>
  <c r="G35" i="14"/>
  <c r="D78" i="14" s="1"/>
  <c r="Z10" i="3"/>
  <c r="Z11" i="3" s="1"/>
  <c r="Z12" i="3" s="1"/>
  <c r="Z13" i="3" s="1"/>
  <c r="AA65" i="3"/>
  <c r="AA37" i="3"/>
  <c r="AA45" i="3"/>
  <c r="AA53" i="3"/>
  <c r="U87" i="3"/>
  <c r="X90" i="3"/>
  <c r="U71" i="3"/>
  <c r="U79" i="3"/>
  <c r="AA13" i="3"/>
  <c r="AA21" i="3"/>
  <c r="AA29" i="3"/>
  <c r="AA57" i="3"/>
  <c r="X68" i="3"/>
  <c r="X76" i="3"/>
  <c r="X84" i="3"/>
  <c r="U10" i="3"/>
  <c r="U12" i="3"/>
  <c r="U14" i="3"/>
  <c r="U16" i="3"/>
  <c r="U18" i="3"/>
  <c r="U20" i="3"/>
  <c r="U22" i="3"/>
  <c r="U24" i="3"/>
  <c r="U26" i="3"/>
  <c r="U28" i="3"/>
  <c r="U30" i="3"/>
  <c r="U32" i="3"/>
  <c r="U34" i="3"/>
  <c r="U36" i="3"/>
  <c r="U38" i="3"/>
  <c r="U40" i="3"/>
  <c r="U42" i="3"/>
  <c r="U44" i="3"/>
  <c r="U46" i="3"/>
  <c r="U48" i="3"/>
  <c r="U50" i="3"/>
  <c r="U52" i="3"/>
  <c r="U54" i="3"/>
  <c r="U56" i="3"/>
  <c r="U58" i="3"/>
  <c r="U60" i="3"/>
  <c r="U62" i="3"/>
  <c r="U64" i="3"/>
  <c r="U69" i="3"/>
  <c r="U77" i="3"/>
  <c r="U85" i="3"/>
  <c r="U200" i="3"/>
  <c r="AA144" i="3"/>
  <c r="AA160" i="3"/>
  <c r="AA176" i="3"/>
  <c r="AA154" i="3"/>
  <c r="AA170" i="3"/>
  <c r="AA205" i="3"/>
  <c r="AA148" i="3"/>
  <c r="AA164" i="3"/>
  <c r="U189" i="3"/>
  <c r="U197" i="3"/>
  <c r="AA110" i="3"/>
  <c r="AA126" i="3"/>
  <c r="AA142" i="3"/>
  <c r="X186" i="3"/>
  <c r="AA191" i="3"/>
  <c r="X194" i="3"/>
  <c r="AA199" i="3"/>
  <c r="U187" i="3"/>
  <c r="U195" i="3"/>
  <c r="X252" i="3"/>
  <c r="U256" i="3"/>
  <c r="X291" i="3"/>
  <c r="X262" i="3"/>
  <c r="X266" i="3"/>
  <c r="X270" i="3"/>
  <c r="X274" i="3"/>
  <c r="X278" i="3"/>
  <c r="X282" i="3"/>
  <c r="X286" i="3"/>
  <c r="X251" i="3"/>
  <c r="U295" i="3"/>
  <c r="AA207" i="3"/>
  <c r="AA209" i="3"/>
  <c r="AA211" i="3"/>
  <c r="AA213" i="3"/>
  <c r="AA229" i="3"/>
  <c r="AA245" i="3"/>
  <c r="X329" i="3"/>
  <c r="X257" i="3"/>
  <c r="AA370" i="3"/>
  <c r="X254" i="3"/>
  <c r="U260" i="3"/>
  <c r="U264" i="3"/>
  <c r="U268" i="3"/>
  <c r="U272" i="3"/>
  <c r="U276" i="3"/>
  <c r="U280" i="3"/>
  <c r="U284" i="3"/>
  <c r="AA313" i="3"/>
  <c r="U340" i="3"/>
  <c r="AA386" i="3"/>
  <c r="U402" i="3"/>
  <c r="X253" i="3"/>
  <c r="X260" i="3"/>
  <c r="X264" i="3"/>
  <c r="X268" i="3"/>
  <c r="X272" i="3"/>
  <c r="X276" i="3"/>
  <c r="X280" i="3"/>
  <c r="X284" i="3"/>
  <c r="U253" i="3"/>
  <c r="X259" i="3"/>
  <c r="X263" i="3"/>
  <c r="X267" i="3"/>
  <c r="X271" i="3"/>
  <c r="X275" i="3"/>
  <c r="X279" i="3"/>
  <c r="X283" i="3"/>
  <c r="U305" i="3"/>
  <c r="AA319" i="3"/>
  <c r="AA330" i="3"/>
  <c r="U337" i="3"/>
  <c r="U341" i="3"/>
  <c r="U349" i="3"/>
  <c r="X258" i="3"/>
  <c r="U262" i="3"/>
  <c r="U266" i="3"/>
  <c r="U270" i="3"/>
  <c r="U274" i="3"/>
  <c r="U278" i="3"/>
  <c r="U282" i="3"/>
  <c r="U286" i="3"/>
  <c r="AA287" i="3"/>
  <c r="X294" i="3"/>
  <c r="AA311" i="3"/>
  <c r="X397" i="3"/>
  <c r="U346" i="3"/>
  <c r="X256" i="3"/>
  <c r="AA326" i="3"/>
  <c r="U338" i="3"/>
  <c r="AA364" i="3"/>
  <c r="X255" i="3"/>
  <c r="U257" i="3"/>
  <c r="X261" i="3"/>
  <c r="X265" i="3"/>
  <c r="X269" i="3"/>
  <c r="X273" i="3"/>
  <c r="X277" i="3"/>
  <c r="X281" i="3"/>
  <c r="X285" i="3"/>
  <c r="X290" i="3"/>
  <c r="U303" i="3"/>
  <c r="U368" i="3"/>
  <c r="U291" i="3"/>
  <c r="U336" i="3"/>
  <c r="X369" i="3"/>
  <c r="U331" i="3"/>
  <c r="X351" i="3"/>
  <c r="X360" i="3"/>
  <c r="AA378" i="3"/>
  <c r="X383" i="3"/>
  <c r="AA394" i="3"/>
  <c r="AA307" i="3"/>
  <c r="AA323" i="3"/>
  <c r="X336" i="3"/>
  <c r="U347" i="3"/>
  <c r="X368" i="3"/>
  <c r="AA374" i="3"/>
  <c r="AA398" i="3"/>
  <c r="AA305" i="3"/>
  <c r="AA321" i="3"/>
  <c r="U344" i="3"/>
  <c r="U348" i="3"/>
  <c r="AA388" i="3"/>
  <c r="X393" i="3"/>
  <c r="U376" i="3"/>
  <c r="U392" i="3"/>
  <c r="AA315" i="3"/>
  <c r="U324" i="3"/>
  <c r="U327" i="3"/>
  <c r="X335" i="3"/>
  <c r="U339" i="3"/>
  <c r="X359" i="3"/>
  <c r="X332" i="3"/>
  <c r="AA342" i="3"/>
  <c r="AA358" i="3"/>
  <c r="AA382" i="3"/>
  <c r="U386" i="3"/>
  <c r="AA366" i="3"/>
  <c r="X401" i="3"/>
  <c r="X385" i="3"/>
  <c r="AA390" i="3"/>
  <c r="U394" i="3"/>
  <c r="U325" i="3"/>
  <c r="U333" i="3"/>
  <c r="X365" i="3"/>
  <c r="U372" i="3"/>
  <c r="X375" i="3"/>
  <c r="U380" i="3"/>
  <c r="X381" i="3"/>
  <c r="X391" i="3"/>
  <c r="U400" i="3"/>
  <c r="X405" i="3"/>
  <c r="X407" i="3"/>
  <c r="AA350" i="3"/>
  <c r="U388" i="3"/>
  <c r="X389" i="3"/>
  <c r="X399" i="3"/>
  <c r="X409" i="3"/>
  <c r="G78" i="14" l="1"/>
  <c r="C16" i="1" s="1"/>
  <c r="W16" i="3"/>
  <c r="W17" i="3" s="1"/>
  <c r="W18" i="3" s="1"/>
  <c r="W19" i="3" s="1"/>
  <c r="W20" i="3" s="1"/>
  <c r="W21" i="3" s="1"/>
  <c r="W22" i="3" s="1"/>
  <c r="W23" i="3" s="1"/>
  <c r="W24" i="3" s="1"/>
  <c r="W25" i="3" s="1"/>
  <c r="W26" i="3" s="1"/>
  <c r="W27" i="3" s="1"/>
  <c r="W28" i="3" s="1"/>
  <c r="W29" i="3" s="1"/>
  <c r="W30" i="3" s="1"/>
  <c r="W31" i="3" s="1"/>
  <c r="W32" i="3" s="1"/>
  <c r="W33" i="3" s="1"/>
  <c r="W34" i="3" s="1"/>
  <c r="W35" i="3" s="1"/>
  <c r="W36" i="3" s="1"/>
  <c r="W37" i="3" s="1"/>
  <c r="W38" i="3" s="1"/>
  <c r="W39" i="3" s="1"/>
  <c r="W40" i="3" s="1"/>
  <c r="W41" i="3" s="1"/>
  <c r="W42" i="3" s="1"/>
  <c r="W43" i="3" s="1"/>
  <c r="W44" i="3" s="1"/>
  <c r="W45" i="3" s="1"/>
  <c r="W46" i="3" s="1"/>
  <c r="W47" i="3" s="1"/>
  <c r="W48" i="3" s="1"/>
  <c r="W49" i="3" s="1"/>
  <c r="W50" i="3" s="1"/>
  <c r="W51" i="3" s="1"/>
  <c r="W52" i="3" s="1"/>
  <c r="W53" i="3" s="1"/>
  <c r="W54" i="3" s="1"/>
  <c r="W55" i="3" s="1"/>
  <c r="W56" i="3" s="1"/>
  <c r="W57" i="3" s="1"/>
  <c r="W58" i="3" s="1"/>
  <c r="W59" i="3" s="1"/>
  <c r="W60" i="3" s="1"/>
  <c r="W61" i="3" s="1"/>
  <c r="W62" i="3" s="1"/>
  <c r="W63" i="3" s="1"/>
  <c r="W64" i="3" s="1"/>
  <c r="W65" i="3" s="1"/>
  <c r="W66" i="3" s="1"/>
  <c r="W67" i="3" s="1"/>
  <c r="W68" i="3" s="1"/>
  <c r="W69" i="3" s="1"/>
  <c r="W70" i="3" s="1"/>
  <c r="W71" i="3" s="1"/>
  <c r="W72" i="3" s="1"/>
  <c r="W73" i="3" s="1"/>
  <c r="W74" i="3" s="1"/>
  <c r="W75" i="3" s="1"/>
  <c r="W76" i="3" s="1"/>
  <c r="W77" i="3" s="1"/>
  <c r="W78" i="3" s="1"/>
  <c r="W79" i="3" s="1"/>
  <c r="W80" i="3" s="1"/>
  <c r="W81" i="3" s="1"/>
  <c r="W82" i="3" s="1"/>
  <c r="W83" i="3" s="1"/>
  <c r="W84" i="3" s="1"/>
  <c r="W85" i="3" s="1"/>
  <c r="W86" i="3" s="1"/>
  <c r="W87" i="3" s="1"/>
  <c r="W88" i="3" s="1"/>
  <c r="W89" i="3" s="1"/>
  <c r="W90" i="3" s="1"/>
  <c r="W91" i="3" s="1"/>
  <c r="W92" i="3" s="1"/>
  <c r="W93" i="3" s="1"/>
  <c r="W94" i="3" s="1"/>
  <c r="W95" i="3" s="1"/>
  <c r="W96" i="3" s="1"/>
  <c r="W97" i="3" s="1"/>
  <c r="W98" i="3" s="1"/>
  <c r="W99" i="3" s="1"/>
  <c r="W100" i="3" s="1"/>
  <c r="W101" i="3" s="1"/>
  <c r="W102" i="3" s="1"/>
  <c r="W103" i="3" s="1"/>
  <c r="W104" i="3" s="1"/>
  <c r="W105" i="3" s="1"/>
  <c r="W106" i="3" s="1"/>
  <c r="W107" i="3" s="1"/>
  <c r="W108" i="3" s="1"/>
  <c r="W109" i="3" s="1"/>
  <c r="W110" i="3" s="1"/>
  <c r="W111" i="3" s="1"/>
  <c r="W112" i="3" s="1"/>
  <c r="W113" i="3" s="1"/>
  <c r="W114" i="3" s="1"/>
  <c r="W115" i="3" s="1"/>
  <c r="W116" i="3" s="1"/>
  <c r="W117" i="3" s="1"/>
  <c r="W118" i="3" s="1"/>
  <c r="W119" i="3" s="1"/>
  <c r="W120" i="3" s="1"/>
  <c r="W121" i="3" s="1"/>
  <c r="W122" i="3" s="1"/>
  <c r="W123" i="3" s="1"/>
  <c r="W124" i="3" s="1"/>
  <c r="W125" i="3" s="1"/>
  <c r="W126" i="3" s="1"/>
  <c r="W127" i="3" s="1"/>
  <c r="W128" i="3" s="1"/>
  <c r="W129" i="3" s="1"/>
  <c r="W130" i="3" s="1"/>
  <c r="W131" i="3" s="1"/>
  <c r="W132" i="3" s="1"/>
  <c r="W133" i="3" s="1"/>
  <c r="W134" i="3" s="1"/>
  <c r="W135" i="3" s="1"/>
  <c r="W136" i="3" s="1"/>
  <c r="W137" i="3" s="1"/>
  <c r="W138" i="3" s="1"/>
  <c r="W139" i="3" s="1"/>
  <c r="W140" i="3" s="1"/>
  <c r="W141" i="3" s="1"/>
  <c r="W142" i="3" s="1"/>
  <c r="W143" i="3" s="1"/>
  <c r="W144" i="3" s="1"/>
  <c r="W145" i="3" s="1"/>
  <c r="W146" i="3" s="1"/>
  <c r="W147" i="3" s="1"/>
  <c r="W148" i="3" s="1"/>
  <c r="W149" i="3" s="1"/>
  <c r="W150" i="3" s="1"/>
  <c r="W151" i="3" s="1"/>
  <c r="W152" i="3" s="1"/>
  <c r="W153" i="3" s="1"/>
  <c r="W154" i="3" s="1"/>
  <c r="W155" i="3" s="1"/>
  <c r="W156" i="3" s="1"/>
  <c r="W157" i="3" s="1"/>
  <c r="W158" i="3" s="1"/>
  <c r="W159" i="3" s="1"/>
  <c r="W160" i="3" s="1"/>
  <c r="W161" i="3" s="1"/>
  <c r="W162" i="3" s="1"/>
  <c r="W163" i="3" s="1"/>
  <c r="W164" i="3" s="1"/>
  <c r="W165" i="3" s="1"/>
  <c r="W166" i="3" s="1"/>
  <c r="W167" i="3" s="1"/>
  <c r="W168" i="3" s="1"/>
  <c r="W169" i="3" s="1"/>
  <c r="W170" i="3" s="1"/>
  <c r="W171" i="3" s="1"/>
  <c r="W172" i="3" s="1"/>
  <c r="W173" i="3" s="1"/>
  <c r="W174" i="3" s="1"/>
  <c r="W175" i="3" s="1"/>
  <c r="W176" i="3" s="1"/>
  <c r="W177" i="3" s="1"/>
  <c r="W178" i="3" s="1"/>
  <c r="W179" i="3" s="1"/>
  <c r="W180" i="3" s="1"/>
  <c r="W181" i="3" s="1"/>
  <c r="W182" i="3" s="1"/>
  <c r="W183" i="3" s="1"/>
  <c r="W184" i="3" s="1"/>
  <c r="W185" i="3" s="1"/>
  <c r="W186" i="3" s="1"/>
  <c r="W187" i="3" s="1"/>
  <c r="W188" i="3" s="1"/>
  <c r="W189" i="3" s="1"/>
  <c r="W190" i="3" s="1"/>
  <c r="W191" i="3" s="1"/>
  <c r="W192" i="3" s="1"/>
  <c r="W193" i="3" s="1"/>
  <c r="W194" i="3" s="1"/>
  <c r="W195" i="3" s="1"/>
  <c r="W196" i="3" s="1"/>
  <c r="W197" i="3" s="1"/>
  <c r="W198" i="3" s="1"/>
  <c r="W199" i="3" s="1"/>
  <c r="W200" i="3" s="1"/>
  <c r="W201" i="3" s="1"/>
  <c r="W202" i="3" s="1"/>
  <c r="W203" i="3" s="1"/>
  <c r="W204" i="3" s="1"/>
  <c r="W205" i="3" s="1"/>
  <c r="W206" i="3" s="1"/>
  <c r="W207" i="3" s="1"/>
  <c r="W208" i="3" s="1"/>
  <c r="W209" i="3" s="1"/>
  <c r="W210" i="3" s="1"/>
  <c r="W211" i="3" s="1"/>
  <c r="W212" i="3" s="1"/>
  <c r="W213" i="3" s="1"/>
  <c r="W214" i="3" s="1"/>
  <c r="W215" i="3" s="1"/>
  <c r="W216" i="3" s="1"/>
  <c r="W217" i="3" s="1"/>
  <c r="W218" i="3" s="1"/>
  <c r="W219" i="3" s="1"/>
  <c r="W220" i="3" s="1"/>
  <c r="W221" i="3" s="1"/>
  <c r="W222" i="3" s="1"/>
  <c r="W223" i="3" s="1"/>
  <c r="W224" i="3" s="1"/>
  <c r="W225" i="3" s="1"/>
  <c r="W226" i="3" s="1"/>
  <c r="W227" i="3" s="1"/>
  <c r="W228" i="3" s="1"/>
  <c r="W229" i="3" s="1"/>
  <c r="W230" i="3" s="1"/>
  <c r="W231" i="3" s="1"/>
  <c r="W232" i="3" s="1"/>
  <c r="W233" i="3" s="1"/>
  <c r="W234" i="3" s="1"/>
  <c r="W235" i="3" s="1"/>
  <c r="W236" i="3" s="1"/>
  <c r="W237" i="3" s="1"/>
  <c r="W238" i="3" s="1"/>
  <c r="W239" i="3" s="1"/>
  <c r="W240" i="3" s="1"/>
  <c r="W241" i="3" s="1"/>
  <c r="W242" i="3" s="1"/>
  <c r="W243" i="3" s="1"/>
  <c r="W244" i="3" s="1"/>
  <c r="W245" i="3" s="1"/>
  <c r="W246" i="3" s="1"/>
  <c r="W247" i="3" s="1"/>
  <c r="W248" i="3" s="1"/>
  <c r="W249" i="3" s="1"/>
  <c r="W250" i="3" s="1"/>
  <c r="W251" i="3" s="1"/>
  <c r="W252" i="3" s="1"/>
  <c r="W253" i="3" s="1"/>
  <c r="W254" i="3" s="1"/>
  <c r="W255" i="3" s="1"/>
  <c r="W256" i="3" s="1"/>
  <c r="W257" i="3" s="1"/>
  <c r="W258" i="3" s="1"/>
  <c r="W259" i="3" s="1"/>
  <c r="W260" i="3" s="1"/>
  <c r="W261" i="3" s="1"/>
  <c r="W262" i="3" s="1"/>
  <c r="W263" i="3" s="1"/>
  <c r="W264" i="3" s="1"/>
  <c r="W265" i="3" s="1"/>
  <c r="W266" i="3" s="1"/>
  <c r="W267" i="3" s="1"/>
  <c r="W268" i="3" s="1"/>
  <c r="W269" i="3" s="1"/>
  <c r="W270" i="3" s="1"/>
  <c r="W271" i="3" s="1"/>
  <c r="W272" i="3" s="1"/>
  <c r="W273" i="3" s="1"/>
  <c r="W274" i="3" s="1"/>
  <c r="W275" i="3" s="1"/>
  <c r="W276" i="3" s="1"/>
  <c r="W277" i="3" s="1"/>
  <c r="W278" i="3" s="1"/>
  <c r="W279" i="3" s="1"/>
  <c r="W280" i="3" s="1"/>
  <c r="W281" i="3" s="1"/>
  <c r="W282" i="3" s="1"/>
  <c r="W283" i="3" s="1"/>
  <c r="W284" i="3" s="1"/>
  <c r="W285" i="3" s="1"/>
  <c r="W286" i="3" s="1"/>
  <c r="W287" i="3" s="1"/>
  <c r="W288" i="3" s="1"/>
  <c r="W289" i="3" s="1"/>
  <c r="W290" i="3" s="1"/>
  <c r="W291" i="3" s="1"/>
  <c r="W292" i="3" s="1"/>
  <c r="W293" i="3" s="1"/>
  <c r="W294" i="3" s="1"/>
  <c r="T14" i="3"/>
  <c r="Z14" i="3"/>
  <c r="W295" i="3" l="1"/>
  <c r="T15" i="3"/>
  <c r="Z15" i="3"/>
  <c r="W296" i="3" l="1"/>
  <c r="Z16" i="3"/>
  <c r="T16" i="3"/>
  <c r="W297" i="3" l="1"/>
  <c r="Z17" i="3"/>
  <c r="T17" i="3"/>
  <c r="W298" i="3" l="1"/>
  <c r="Z18" i="3"/>
  <c r="T18" i="3"/>
  <c r="W299" i="3" l="1"/>
  <c r="Z19" i="3"/>
  <c r="T19" i="3"/>
  <c r="W300" i="3" l="1"/>
  <c r="T20" i="3"/>
  <c r="Z20" i="3"/>
  <c r="W301" i="3" l="1"/>
  <c r="T21" i="3"/>
  <c r="T22" i="3" s="1"/>
  <c r="T23" i="3" s="1"/>
  <c r="T24" i="3" s="1"/>
  <c r="T25" i="3" s="1"/>
  <c r="T26" i="3" s="1"/>
  <c r="T27" i="3" s="1"/>
  <c r="T28" i="3" s="1"/>
  <c r="T29" i="3" s="1"/>
  <c r="T30" i="3" s="1"/>
  <c r="T31" i="3" s="1"/>
  <c r="T32" i="3" s="1"/>
  <c r="T33" i="3" s="1"/>
  <c r="T34" i="3" s="1"/>
  <c r="T35" i="3" s="1"/>
  <c r="T36" i="3" s="1"/>
  <c r="T37" i="3" s="1"/>
  <c r="T38" i="3" s="1"/>
  <c r="T39" i="3" s="1"/>
  <c r="T40" i="3" s="1"/>
  <c r="T41" i="3" s="1"/>
  <c r="T42" i="3" s="1"/>
  <c r="T43" i="3" s="1"/>
  <c r="T44" i="3" s="1"/>
  <c r="T45" i="3" s="1"/>
  <c r="T46" i="3" s="1"/>
  <c r="T47" i="3" s="1"/>
  <c r="T48" i="3" s="1"/>
  <c r="T49" i="3" s="1"/>
  <c r="T50" i="3" s="1"/>
  <c r="T51" i="3" s="1"/>
  <c r="T52" i="3" s="1"/>
  <c r="T53" i="3" s="1"/>
  <c r="T54" i="3" s="1"/>
  <c r="T55" i="3" s="1"/>
  <c r="T56" i="3" s="1"/>
  <c r="T57" i="3" s="1"/>
  <c r="T58" i="3" s="1"/>
  <c r="T59" i="3" s="1"/>
  <c r="T60" i="3" s="1"/>
  <c r="T61" i="3" s="1"/>
  <c r="T62" i="3" s="1"/>
  <c r="T63" i="3" s="1"/>
  <c r="T64" i="3" s="1"/>
  <c r="T65" i="3" s="1"/>
  <c r="T66" i="3" s="1"/>
  <c r="T67" i="3" s="1"/>
  <c r="T68" i="3" s="1"/>
  <c r="T69" i="3" s="1"/>
  <c r="T70" i="3" s="1"/>
  <c r="T71" i="3" s="1"/>
  <c r="T72" i="3" s="1"/>
  <c r="T73" i="3" s="1"/>
  <c r="T74" i="3" s="1"/>
  <c r="T75" i="3" s="1"/>
  <c r="T76" i="3" s="1"/>
  <c r="T77" i="3" s="1"/>
  <c r="T78" i="3" s="1"/>
  <c r="T79" i="3" s="1"/>
  <c r="T80" i="3" s="1"/>
  <c r="T81" i="3" s="1"/>
  <c r="T82" i="3" s="1"/>
  <c r="T83" i="3" s="1"/>
  <c r="T84" i="3" s="1"/>
  <c r="T85" i="3" s="1"/>
  <c r="T86" i="3" s="1"/>
  <c r="T87" i="3" s="1"/>
  <c r="T88" i="3" s="1"/>
  <c r="T89" i="3" s="1"/>
  <c r="T90" i="3" s="1"/>
  <c r="T91" i="3" s="1"/>
  <c r="T92" i="3" s="1"/>
  <c r="T93" i="3" s="1"/>
  <c r="T94" i="3" s="1"/>
  <c r="T95" i="3" s="1"/>
  <c r="T96" i="3" s="1"/>
  <c r="T97" i="3" s="1"/>
  <c r="T98" i="3" s="1"/>
  <c r="T99" i="3" s="1"/>
  <c r="T100" i="3" s="1"/>
  <c r="T101" i="3" s="1"/>
  <c r="T102" i="3" s="1"/>
  <c r="T103" i="3" s="1"/>
  <c r="T104" i="3" s="1"/>
  <c r="T105" i="3" s="1"/>
  <c r="T106" i="3" s="1"/>
  <c r="T107" i="3" s="1"/>
  <c r="T108" i="3" s="1"/>
  <c r="T109" i="3" s="1"/>
  <c r="T110" i="3" s="1"/>
  <c r="T111" i="3" s="1"/>
  <c r="T112" i="3" s="1"/>
  <c r="T113" i="3" s="1"/>
  <c r="T114" i="3" s="1"/>
  <c r="T115" i="3" s="1"/>
  <c r="T116" i="3" s="1"/>
  <c r="T117" i="3" s="1"/>
  <c r="T118" i="3" s="1"/>
  <c r="T119" i="3" s="1"/>
  <c r="T120" i="3" s="1"/>
  <c r="T121" i="3" s="1"/>
  <c r="T122" i="3" s="1"/>
  <c r="T123" i="3" s="1"/>
  <c r="T124" i="3" s="1"/>
  <c r="T125" i="3" s="1"/>
  <c r="T126" i="3" s="1"/>
  <c r="T127" i="3" s="1"/>
  <c r="T128" i="3" s="1"/>
  <c r="T129" i="3" s="1"/>
  <c r="T130" i="3" s="1"/>
  <c r="T131" i="3" s="1"/>
  <c r="T132" i="3" s="1"/>
  <c r="T133" i="3" s="1"/>
  <c r="T134" i="3" s="1"/>
  <c r="T135" i="3" s="1"/>
  <c r="T136" i="3" s="1"/>
  <c r="T137" i="3" s="1"/>
  <c r="T138" i="3" s="1"/>
  <c r="T139" i="3" s="1"/>
  <c r="T140" i="3" s="1"/>
  <c r="T141" i="3" s="1"/>
  <c r="T142" i="3" s="1"/>
  <c r="T143" i="3" s="1"/>
  <c r="T144" i="3" s="1"/>
  <c r="T145" i="3" s="1"/>
  <c r="T146" i="3" s="1"/>
  <c r="T147" i="3" s="1"/>
  <c r="T148" i="3" s="1"/>
  <c r="T149" i="3" s="1"/>
  <c r="T150" i="3" s="1"/>
  <c r="T151" i="3" s="1"/>
  <c r="T152" i="3" s="1"/>
  <c r="T153" i="3" s="1"/>
  <c r="T154" i="3" s="1"/>
  <c r="T155" i="3" s="1"/>
  <c r="T156" i="3" s="1"/>
  <c r="T157" i="3" s="1"/>
  <c r="T158" i="3" s="1"/>
  <c r="T159" i="3" s="1"/>
  <c r="T160" i="3" s="1"/>
  <c r="T161" i="3" s="1"/>
  <c r="T162" i="3" s="1"/>
  <c r="T163" i="3" s="1"/>
  <c r="T164" i="3" s="1"/>
  <c r="T165" i="3" s="1"/>
  <c r="T166" i="3" s="1"/>
  <c r="T167" i="3" s="1"/>
  <c r="T168" i="3" s="1"/>
  <c r="T169" i="3" s="1"/>
  <c r="T170" i="3" s="1"/>
  <c r="T171" i="3" s="1"/>
  <c r="T172" i="3" s="1"/>
  <c r="T173" i="3" s="1"/>
  <c r="T174" i="3" s="1"/>
  <c r="T175" i="3" s="1"/>
  <c r="T176" i="3" s="1"/>
  <c r="T177" i="3" s="1"/>
  <c r="T178" i="3" s="1"/>
  <c r="T179" i="3" s="1"/>
  <c r="T180" i="3" s="1"/>
  <c r="T181" i="3" s="1"/>
  <c r="T182" i="3" s="1"/>
  <c r="T183" i="3" s="1"/>
  <c r="T184" i="3" s="1"/>
  <c r="T185" i="3" s="1"/>
  <c r="T186" i="3" s="1"/>
  <c r="T187" i="3" s="1"/>
  <c r="T188" i="3" s="1"/>
  <c r="T189" i="3" s="1"/>
  <c r="T190" i="3" s="1"/>
  <c r="T191" i="3" s="1"/>
  <c r="T192" i="3" s="1"/>
  <c r="T193" i="3" s="1"/>
  <c r="T194" i="3" s="1"/>
  <c r="T195" i="3" s="1"/>
  <c r="T196" i="3" s="1"/>
  <c r="T197" i="3" s="1"/>
  <c r="T198" i="3" s="1"/>
  <c r="T199" i="3" s="1"/>
  <c r="T200" i="3" s="1"/>
  <c r="T201" i="3" s="1"/>
  <c r="T202" i="3" s="1"/>
  <c r="T203" i="3" s="1"/>
  <c r="T204" i="3" s="1"/>
  <c r="T205" i="3" s="1"/>
  <c r="T206" i="3" s="1"/>
  <c r="T207" i="3" s="1"/>
  <c r="T208" i="3" s="1"/>
  <c r="T209" i="3" s="1"/>
  <c r="T210" i="3" s="1"/>
  <c r="T211" i="3" s="1"/>
  <c r="T212" i="3" s="1"/>
  <c r="T213" i="3" s="1"/>
  <c r="T214" i="3" s="1"/>
  <c r="T215" i="3" s="1"/>
  <c r="T216" i="3" s="1"/>
  <c r="T217" i="3" s="1"/>
  <c r="T218" i="3" s="1"/>
  <c r="T219" i="3" s="1"/>
  <c r="T220" i="3" s="1"/>
  <c r="T221" i="3" s="1"/>
  <c r="T222" i="3" s="1"/>
  <c r="T223" i="3" s="1"/>
  <c r="T224" i="3" s="1"/>
  <c r="T225" i="3" s="1"/>
  <c r="T226" i="3" s="1"/>
  <c r="T227" i="3" s="1"/>
  <c r="T228" i="3" s="1"/>
  <c r="T229" i="3" s="1"/>
  <c r="T230" i="3" s="1"/>
  <c r="T231" i="3" s="1"/>
  <c r="T232" i="3" s="1"/>
  <c r="T233" i="3" s="1"/>
  <c r="T234" i="3" s="1"/>
  <c r="T235" i="3" s="1"/>
  <c r="T236" i="3" s="1"/>
  <c r="T237" i="3" s="1"/>
  <c r="T238" i="3" s="1"/>
  <c r="T239" i="3" s="1"/>
  <c r="T240" i="3" s="1"/>
  <c r="T241" i="3" s="1"/>
  <c r="T242" i="3" s="1"/>
  <c r="T243" i="3" s="1"/>
  <c r="T244" i="3" s="1"/>
  <c r="T245" i="3" s="1"/>
  <c r="T246" i="3" s="1"/>
  <c r="T247" i="3" s="1"/>
  <c r="T248" i="3" s="1"/>
  <c r="T249" i="3" s="1"/>
  <c r="T250" i="3" s="1"/>
  <c r="T251" i="3" s="1"/>
  <c r="T252" i="3" s="1"/>
  <c r="T253" i="3" s="1"/>
  <c r="T254" i="3" s="1"/>
  <c r="T255" i="3" s="1"/>
  <c r="T256" i="3" s="1"/>
  <c r="T257" i="3" s="1"/>
  <c r="T258" i="3" s="1"/>
  <c r="T259" i="3" s="1"/>
  <c r="T260" i="3" s="1"/>
  <c r="T261" i="3" s="1"/>
  <c r="T262" i="3" s="1"/>
  <c r="T263" i="3" s="1"/>
  <c r="T264" i="3" s="1"/>
  <c r="T265" i="3" s="1"/>
  <c r="T266" i="3" s="1"/>
  <c r="T267" i="3" s="1"/>
  <c r="T268" i="3" s="1"/>
  <c r="T269" i="3" s="1"/>
  <c r="T270" i="3" s="1"/>
  <c r="T271" i="3" s="1"/>
  <c r="T272" i="3" s="1"/>
  <c r="T273" i="3" s="1"/>
  <c r="T274" i="3" s="1"/>
  <c r="T275" i="3" s="1"/>
  <c r="T276" i="3" s="1"/>
  <c r="T277" i="3" s="1"/>
  <c r="T278" i="3" s="1"/>
  <c r="T279" i="3" s="1"/>
  <c r="T280" i="3" s="1"/>
  <c r="T281" i="3" s="1"/>
  <c r="T282" i="3" s="1"/>
  <c r="T283" i="3" s="1"/>
  <c r="T284" i="3" s="1"/>
  <c r="T285" i="3" s="1"/>
  <c r="T286" i="3" s="1"/>
  <c r="T287" i="3" s="1"/>
  <c r="T288" i="3" s="1"/>
  <c r="T289" i="3" s="1"/>
  <c r="T290" i="3" s="1"/>
  <c r="T291" i="3" s="1"/>
  <c r="T292" i="3" s="1"/>
  <c r="T293" i="3" s="1"/>
  <c r="T294" i="3" s="1"/>
  <c r="T295" i="3" s="1"/>
  <c r="T296" i="3" s="1"/>
  <c r="T297" i="3" s="1"/>
  <c r="T298" i="3" s="1"/>
  <c r="T299" i="3" s="1"/>
  <c r="T300" i="3" s="1"/>
  <c r="T301" i="3" s="1"/>
  <c r="T302" i="3" s="1"/>
  <c r="T303" i="3" s="1"/>
  <c r="T304" i="3" s="1"/>
  <c r="T305" i="3" s="1"/>
  <c r="T306" i="3" s="1"/>
  <c r="T307" i="3" s="1"/>
  <c r="T308" i="3" s="1"/>
  <c r="T309" i="3" s="1"/>
  <c r="T310" i="3" s="1"/>
  <c r="T311" i="3" s="1"/>
  <c r="T312" i="3" s="1"/>
  <c r="T313" i="3" s="1"/>
  <c r="T314" i="3" s="1"/>
  <c r="T315" i="3" s="1"/>
  <c r="T316" i="3" s="1"/>
  <c r="T317" i="3" s="1"/>
  <c r="T318" i="3" s="1"/>
  <c r="T319" i="3" s="1"/>
  <c r="T320" i="3" s="1"/>
  <c r="T321" i="3" s="1"/>
  <c r="T322" i="3" s="1"/>
  <c r="T323" i="3" s="1"/>
  <c r="T324" i="3" s="1"/>
  <c r="T325" i="3" s="1"/>
  <c r="T326" i="3" s="1"/>
  <c r="T327" i="3" s="1"/>
  <c r="T328" i="3" s="1"/>
  <c r="T329" i="3" s="1"/>
  <c r="T330" i="3" s="1"/>
  <c r="T331" i="3" s="1"/>
  <c r="T332" i="3" s="1"/>
  <c r="T333" i="3" s="1"/>
  <c r="T334" i="3" s="1"/>
  <c r="T335" i="3" s="1"/>
  <c r="T336" i="3" s="1"/>
  <c r="T337" i="3" s="1"/>
  <c r="T338" i="3" s="1"/>
  <c r="T339" i="3" s="1"/>
  <c r="T340" i="3" s="1"/>
  <c r="T341" i="3" s="1"/>
  <c r="T342" i="3" s="1"/>
  <c r="T343" i="3" s="1"/>
  <c r="T344" i="3" s="1"/>
  <c r="T345" i="3" s="1"/>
  <c r="T346" i="3" s="1"/>
  <c r="T347" i="3" s="1"/>
  <c r="T348" i="3" s="1"/>
  <c r="T349" i="3" s="1"/>
  <c r="T350" i="3" s="1"/>
  <c r="T351" i="3" s="1"/>
  <c r="T352" i="3" s="1"/>
  <c r="T353" i="3" s="1"/>
  <c r="T354" i="3" s="1"/>
  <c r="T355" i="3" s="1"/>
  <c r="T356" i="3" s="1"/>
  <c r="T357" i="3" s="1"/>
  <c r="T358" i="3" s="1"/>
  <c r="T359" i="3" s="1"/>
  <c r="T360" i="3" s="1"/>
  <c r="T361" i="3" s="1"/>
  <c r="T362" i="3" s="1"/>
  <c r="T363" i="3" s="1"/>
  <c r="T364" i="3" s="1"/>
  <c r="T365" i="3" s="1"/>
  <c r="T366" i="3" s="1"/>
  <c r="T367" i="3" s="1"/>
  <c r="T368" i="3" s="1"/>
  <c r="T369" i="3" s="1"/>
  <c r="T370" i="3" s="1"/>
  <c r="T371" i="3" s="1"/>
  <c r="T372" i="3" s="1"/>
  <c r="T373" i="3" s="1"/>
  <c r="T374" i="3" s="1"/>
  <c r="T375" i="3" s="1"/>
  <c r="T376" i="3" s="1"/>
  <c r="T377" i="3" s="1"/>
  <c r="T378" i="3" s="1"/>
  <c r="T379" i="3" s="1"/>
  <c r="T380" i="3" s="1"/>
  <c r="T381" i="3" s="1"/>
  <c r="T382" i="3" s="1"/>
  <c r="T383" i="3" s="1"/>
  <c r="T384" i="3" s="1"/>
  <c r="T385" i="3" s="1"/>
  <c r="T386" i="3" s="1"/>
  <c r="T387" i="3" s="1"/>
  <c r="T388" i="3" s="1"/>
  <c r="T389" i="3" s="1"/>
  <c r="T390" i="3" s="1"/>
  <c r="T391" i="3" s="1"/>
  <c r="T392" i="3" s="1"/>
  <c r="T393" i="3" s="1"/>
  <c r="T394" i="3" s="1"/>
  <c r="T395" i="3" s="1"/>
  <c r="T396" i="3" s="1"/>
  <c r="T397" i="3" s="1"/>
  <c r="T398" i="3" s="1"/>
  <c r="T399" i="3" s="1"/>
  <c r="T400" i="3" s="1"/>
  <c r="T401" i="3" s="1"/>
  <c r="T402" i="3" s="1"/>
  <c r="T403" i="3" s="1"/>
  <c r="T404" i="3" s="1"/>
  <c r="T405" i="3" s="1"/>
  <c r="T406" i="3" s="1"/>
  <c r="T407" i="3" s="1"/>
  <c r="T408" i="3" s="1"/>
  <c r="T409" i="3" s="1"/>
  <c r="V10" i="3" s="1"/>
  <c r="Z21" i="3"/>
  <c r="Z22" i="3" s="1"/>
  <c r="Z23" i="3" s="1"/>
  <c r="Z24" i="3" s="1"/>
  <c r="Z25" i="3" s="1"/>
  <c r="Z26" i="3" s="1"/>
  <c r="Z27" i="3" s="1"/>
  <c r="Z28" i="3" s="1"/>
  <c r="Z29" i="3" s="1"/>
  <c r="Z30" i="3" s="1"/>
  <c r="Z31" i="3" s="1"/>
  <c r="Z32" i="3" s="1"/>
  <c r="Z33" i="3" s="1"/>
  <c r="Z34" i="3" s="1"/>
  <c r="Z35" i="3" s="1"/>
  <c r="Z36" i="3" s="1"/>
  <c r="Z37" i="3" s="1"/>
  <c r="Z38" i="3" s="1"/>
  <c r="Z39" i="3" s="1"/>
  <c r="Z40" i="3" s="1"/>
  <c r="Z41" i="3" s="1"/>
  <c r="Z42" i="3" s="1"/>
  <c r="Z43" i="3" s="1"/>
  <c r="Z44" i="3" s="1"/>
  <c r="Z45" i="3" s="1"/>
  <c r="Z46" i="3" s="1"/>
  <c r="Z47" i="3" s="1"/>
  <c r="Z48" i="3" s="1"/>
  <c r="Z49" i="3" s="1"/>
  <c r="Z50" i="3" s="1"/>
  <c r="Z51" i="3" s="1"/>
  <c r="Z52" i="3" s="1"/>
  <c r="Z53" i="3" s="1"/>
  <c r="Z54" i="3" s="1"/>
  <c r="Z55" i="3" s="1"/>
  <c r="Z56" i="3" s="1"/>
  <c r="Z57" i="3" s="1"/>
  <c r="Z58" i="3" s="1"/>
  <c r="Z59" i="3" s="1"/>
  <c r="Z60" i="3" s="1"/>
  <c r="Z61" i="3" s="1"/>
  <c r="Z62" i="3" s="1"/>
  <c r="Z63" i="3" s="1"/>
  <c r="Z64" i="3" s="1"/>
  <c r="Z65" i="3" s="1"/>
  <c r="Z66" i="3" s="1"/>
  <c r="Z67" i="3" s="1"/>
  <c r="Z68" i="3" s="1"/>
  <c r="Z69" i="3" s="1"/>
  <c r="Z70" i="3" s="1"/>
  <c r="Z71" i="3" s="1"/>
  <c r="Z72" i="3" s="1"/>
  <c r="Z73" i="3" s="1"/>
  <c r="Z74" i="3" s="1"/>
  <c r="Z75" i="3" s="1"/>
  <c r="Z76" i="3" s="1"/>
  <c r="Z77" i="3" s="1"/>
  <c r="Z78" i="3" s="1"/>
  <c r="Z79" i="3" s="1"/>
  <c r="Z80" i="3" s="1"/>
  <c r="Z81" i="3" s="1"/>
  <c r="Z82" i="3" s="1"/>
  <c r="Z83" i="3" s="1"/>
  <c r="Z84" i="3" s="1"/>
  <c r="Z85" i="3" s="1"/>
  <c r="Z86" i="3" s="1"/>
  <c r="Z87" i="3" s="1"/>
  <c r="Z88" i="3" s="1"/>
  <c r="Z89" i="3" s="1"/>
  <c r="Z90" i="3" s="1"/>
  <c r="Z91" i="3" s="1"/>
  <c r="Z92" i="3" s="1"/>
  <c r="Z93" i="3" s="1"/>
  <c r="Z94" i="3" s="1"/>
  <c r="Z95" i="3" s="1"/>
  <c r="Z96" i="3" s="1"/>
  <c r="Z97" i="3" s="1"/>
  <c r="Z98" i="3" s="1"/>
  <c r="Z99" i="3" s="1"/>
  <c r="Z100" i="3" s="1"/>
  <c r="Z101" i="3" s="1"/>
  <c r="Z102" i="3" s="1"/>
  <c r="Z103" i="3" s="1"/>
  <c r="Z104" i="3" s="1"/>
  <c r="Z105" i="3" s="1"/>
  <c r="Z106" i="3" s="1"/>
  <c r="Z107" i="3" s="1"/>
  <c r="Z108" i="3" s="1"/>
  <c r="Z109" i="3" s="1"/>
  <c r="Z110" i="3" s="1"/>
  <c r="Z111" i="3" s="1"/>
  <c r="Z112" i="3" s="1"/>
  <c r="Z113" i="3" s="1"/>
  <c r="Z114" i="3" s="1"/>
  <c r="Z115" i="3" s="1"/>
  <c r="Z116" i="3" s="1"/>
  <c r="Z117" i="3" s="1"/>
  <c r="Z118" i="3" s="1"/>
  <c r="Z119" i="3" s="1"/>
  <c r="Z120" i="3" s="1"/>
  <c r="Z121" i="3" s="1"/>
  <c r="Z122" i="3" s="1"/>
  <c r="Z123" i="3" s="1"/>
  <c r="Z124" i="3" s="1"/>
  <c r="Z125" i="3" s="1"/>
  <c r="Z126" i="3" s="1"/>
  <c r="Z127" i="3" s="1"/>
  <c r="Z128" i="3" s="1"/>
  <c r="Z129" i="3" s="1"/>
  <c r="Z130" i="3" s="1"/>
  <c r="Z131" i="3" s="1"/>
  <c r="Z132" i="3" s="1"/>
  <c r="Z133" i="3" s="1"/>
  <c r="Z134" i="3" s="1"/>
  <c r="Z135" i="3" s="1"/>
  <c r="Z136" i="3" s="1"/>
  <c r="Z137" i="3" s="1"/>
  <c r="Z138" i="3" s="1"/>
  <c r="Z139" i="3" s="1"/>
  <c r="Z140" i="3" s="1"/>
  <c r="Z141" i="3" s="1"/>
  <c r="Z142" i="3" s="1"/>
  <c r="Z143" i="3" s="1"/>
  <c r="Z144" i="3" s="1"/>
  <c r="Z145" i="3" s="1"/>
  <c r="Z146" i="3" s="1"/>
  <c r="Z147" i="3" s="1"/>
  <c r="Z148" i="3" s="1"/>
  <c r="Z149" i="3" s="1"/>
  <c r="Z150" i="3" s="1"/>
  <c r="Z151" i="3" s="1"/>
  <c r="Z152" i="3" s="1"/>
  <c r="Z153" i="3" s="1"/>
  <c r="Z154" i="3" s="1"/>
  <c r="Z155" i="3" s="1"/>
  <c r="Z156" i="3" s="1"/>
  <c r="Z157" i="3" s="1"/>
  <c r="Z158" i="3" s="1"/>
  <c r="Z159" i="3" s="1"/>
  <c r="Z160" i="3" s="1"/>
  <c r="Z161" i="3" s="1"/>
  <c r="Z162" i="3" s="1"/>
  <c r="Z163" i="3" s="1"/>
  <c r="Z164" i="3" s="1"/>
  <c r="Z165" i="3" s="1"/>
  <c r="Z166" i="3" s="1"/>
  <c r="Z167" i="3" s="1"/>
  <c r="Z168" i="3" s="1"/>
  <c r="Z169" i="3" s="1"/>
  <c r="Z170" i="3" s="1"/>
  <c r="Z171" i="3" s="1"/>
  <c r="Z172" i="3" s="1"/>
  <c r="Z173" i="3" s="1"/>
  <c r="Z174" i="3" s="1"/>
  <c r="Z175" i="3" s="1"/>
  <c r="Z176" i="3" s="1"/>
  <c r="Z177" i="3" s="1"/>
  <c r="Z178" i="3" s="1"/>
  <c r="Z179" i="3" s="1"/>
  <c r="Z180" i="3" s="1"/>
  <c r="Z181" i="3" s="1"/>
  <c r="Z182" i="3" s="1"/>
  <c r="Z183" i="3" s="1"/>
  <c r="Z184" i="3" s="1"/>
  <c r="Z185" i="3" s="1"/>
  <c r="Z186" i="3" s="1"/>
  <c r="Z187" i="3" s="1"/>
  <c r="Z188" i="3" s="1"/>
  <c r="Z189" i="3" s="1"/>
  <c r="Z190" i="3" s="1"/>
  <c r="Z191" i="3" s="1"/>
  <c r="Z192" i="3" s="1"/>
  <c r="Z193" i="3" s="1"/>
  <c r="Z194" i="3" s="1"/>
  <c r="Z195" i="3" s="1"/>
  <c r="Z196" i="3" s="1"/>
  <c r="Z197" i="3" s="1"/>
  <c r="Z198" i="3" s="1"/>
  <c r="Z199" i="3" s="1"/>
  <c r="Z200" i="3" s="1"/>
  <c r="Z201" i="3" s="1"/>
  <c r="Z202" i="3" s="1"/>
  <c r="Z203" i="3" s="1"/>
  <c r="Z204" i="3" s="1"/>
  <c r="Z205" i="3" s="1"/>
  <c r="Z206" i="3" s="1"/>
  <c r="Z207" i="3" s="1"/>
  <c r="Z208" i="3" s="1"/>
  <c r="Z209" i="3" s="1"/>
  <c r="Z210" i="3" s="1"/>
  <c r="Z211" i="3" s="1"/>
  <c r="Z212" i="3" s="1"/>
  <c r="Z213" i="3" s="1"/>
  <c r="Z214" i="3" s="1"/>
  <c r="Z215" i="3" s="1"/>
  <c r="Z216" i="3" s="1"/>
  <c r="Z217" i="3" s="1"/>
  <c r="Z218" i="3" s="1"/>
  <c r="Z219" i="3" s="1"/>
  <c r="Z220" i="3" s="1"/>
  <c r="Z221" i="3" s="1"/>
  <c r="Z222" i="3" s="1"/>
  <c r="Z223" i="3" s="1"/>
  <c r="Z224" i="3" s="1"/>
  <c r="Z225" i="3" s="1"/>
  <c r="Z226" i="3" s="1"/>
  <c r="Z227" i="3" s="1"/>
  <c r="Z228" i="3" s="1"/>
  <c r="Z229" i="3" s="1"/>
  <c r="Z230" i="3" s="1"/>
  <c r="Z231" i="3" s="1"/>
  <c r="Z232" i="3" s="1"/>
  <c r="Z233" i="3" s="1"/>
  <c r="Z234" i="3" s="1"/>
  <c r="Z235" i="3" s="1"/>
  <c r="Z236" i="3" s="1"/>
  <c r="Z237" i="3" s="1"/>
  <c r="Z238" i="3" s="1"/>
  <c r="Z239" i="3" s="1"/>
  <c r="Z240" i="3" s="1"/>
  <c r="Z241" i="3" s="1"/>
  <c r="Z242" i="3" s="1"/>
  <c r="Z243" i="3" s="1"/>
  <c r="Z244" i="3" s="1"/>
  <c r="Z245" i="3" s="1"/>
  <c r="Z246" i="3" s="1"/>
  <c r="Z247" i="3" s="1"/>
  <c r="Z248" i="3" s="1"/>
  <c r="Z249" i="3" s="1"/>
  <c r="Z250" i="3" s="1"/>
  <c r="Z251" i="3" s="1"/>
  <c r="Z252" i="3" s="1"/>
  <c r="Z253" i="3" s="1"/>
  <c r="Z254" i="3" s="1"/>
  <c r="Z255" i="3" s="1"/>
  <c r="Z256" i="3" s="1"/>
  <c r="Z257" i="3" s="1"/>
  <c r="Z258" i="3" s="1"/>
  <c r="Z259" i="3" s="1"/>
  <c r="Z260" i="3" s="1"/>
  <c r="Z261" i="3" s="1"/>
  <c r="Z262" i="3" s="1"/>
  <c r="Z263" i="3" s="1"/>
  <c r="Z264" i="3" s="1"/>
  <c r="Z265" i="3" s="1"/>
  <c r="Z266" i="3" s="1"/>
  <c r="Z267" i="3" s="1"/>
  <c r="Z268" i="3" s="1"/>
  <c r="Z269" i="3" s="1"/>
  <c r="Z270" i="3" s="1"/>
  <c r="Z271" i="3" s="1"/>
  <c r="Z272" i="3" s="1"/>
  <c r="Z273" i="3" s="1"/>
  <c r="Z274" i="3" s="1"/>
  <c r="Z275" i="3" s="1"/>
  <c r="Z276" i="3" s="1"/>
  <c r="Z277" i="3" s="1"/>
  <c r="Z278" i="3" s="1"/>
  <c r="Z279" i="3" s="1"/>
  <c r="Z280" i="3" s="1"/>
  <c r="Z281" i="3" s="1"/>
  <c r="Z282" i="3" s="1"/>
  <c r="Z283" i="3" s="1"/>
  <c r="Z284" i="3" s="1"/>
  <c r="Z285" i="3" s="1"/>
  <c r="Z286" i="3" s="1"/>
  <c r="Z287" i="3" s="1"/>
  <c r="Z288" i="3" s="1"/>
  <c r="Z289" i="3" s="1"/>
  <c r="Z290" i="3" s="1"/>
  <c r="Z291" i="3" s="1"/>
  <c r="Z292" i="3" s="1"/>
  <c r="Z293" i="3" s="1"/>
  <c r="Z294" i="3" s="1"/>
  <c r="Z295" i="3" s="1"/>
  <c r="Z296" i="3" s="1"/>
  <c r="Z297" i="3" s="1"/>
  <c r="Z298" i="3" s="1"/>
  <c r="Z299" i="3" s="1"/>
  <c r="Z300" i="3" s="1"/>
  <c r="Z301" i="3" s="1"/>
  <c r="Z302" i="3" s="1"/>
  <c r="Z303" i="3" s="1"/>
  <c r="Z304" i="3" s="1"/>
  <c r="Z305" i="3" s="1"/>
  <c r="Z306" i="3" s="1"/>
  <c r="Z307" i="3" s="1"/>
  <c r="Z308" i="3" s="1"/>
  <c r="Z309" i="3" s="1"/>
  <c r="Z310" i="3" s="1"/>
  <c r="Z311" i="3" s="1"/>
  <c r="Z312" i="3" s="1"/>
  <c r="Z313" i="3" s="1"/>
  <c r="Z314" i="3" s="1"/>
  <c r="Z315" i="3" s="1"/>
  <c r="Z316" i="3" s="1"/>
  <c r="Z317" i="3" s="1"/>
  <c r="Z318" i="3" s="1"/>
  <c r="Z319" i="3" s="1"/>
  <c r="Z320" i="3" s="1"/>
  <c r="Z321" i="3" s="1"/>
  <c r="Z322" i="3" s="1"/>
  <c r="Z323" i="3" s="1"/>
  <c r="Z324" i="3" s="1"/>
  <c r="Z325" i="3" s="1"/>
  <c r="Z326" i="3" s="1"/>
  <c r="Z327" i="3" s="1"/>
  <c r="Z328" i="3" s="1"/>
  <c r="Z329" i="3" s="1"/>
  <c r="Z330" i="3" s="1"/>
  <c r="Z331" i="3" s="1"/>
  <c r="Z332" i="3" s="1"/>
  <c r="Z333" i="3" s="1"/>
  <c r="Z334" i="3" s="1"/>
  <c r="Z335" i="3" s="1"/>
  <c r="Z336" i="3" s="1"/>
  <c r="Z337" i="3" s="1"/>
  <c r="Z338" i="3" s="1"/>
  <c r="Z339" i="3" s="1"/>
  <c r="Z340" i="3" s="1"/>
  <c r="Z341" i="3" s="1"/>
  <c r="Z342" i="3" s="1"/>
  <c r="Z343" i="3" s="1"/>
  <c r="Z344" i="3" s="1"/>
  <c r="Z345" i="3" s="1"/>
  <c r="Z346" i="3" s="1"/>
  <c r="Z347" i="3" s="1"/>
  <c r="Z348" i="3" s="1"/>
  <c r="Z349" i="3" s="1"/>
  <c r="Z350" i="3" s="1"/>
  <c r="Z351" i="3" s="1"/>
  <c r="Z352" i="3" s="1"/>
  <c r="Z353" i="3" s="1"/>
  <c r="Z354" i="3" s="1"/>
  <c r="Z355" i="3" s="1"/>
  <c r="Z356" i="3" s="1"/>
  <c r="Z357" i="3" s="1"/>
  <c r="Z358" i="3" s="1"/>
  <c r="Z359" i="3" s="1"/>
  <c r="Z360" i="3" s="1"/>
  <c r="Z361" i="3" s="1"/>
  <c r="Z362" i="3" s="1"/>
  <c r="Z363" i="3" s="1"/>
  <c r="Z364" i="3" s="1"/>
  <c r="Z365" i="3" s="1"/>
  <c r="Z366" i="3" s="1"/>
  <c r="Z367" i="3" s="1"/>
  <c r="Z368" i="3" s="1"/>
  <c r="Z369" i="3" s="1"/>
  <c r="Z370" i="3" s="1"/>
  <c r="Z371" i="3" s="1"/>
  <c r="Z372" i="3" s="1"/>
  <c r="Z373" i="3" s="1"/>
  <c r="Z374" i="3" s="1"/>
  <c r="Z375" i="3" s="1"/>
  <c r="Z376" i="3" s="1"/>
  <c r="Z377" i="3" s="1"/>
  <c r="Z378" i="3" s="1"/>
  <c r="Z379" i="3" s="1"/>
  <c r="Z380" i="3" s="1"/>
  <c r="Z381" i="3" s="1"/>
  <c r="Z382" i="3" s="1"/>
  <c r="Z383" i="3" s="1"/>
  <c r="Z384" i="3" s="1"/>
  <c r="Z385" i="3" s="1"/>
  <c r="Z386" i="3" s="1"/>
  <c r="Z387" i="3" s="1"/>
  <c r="Z388" i="3" s="1"/>
  <c r="Z389" i="3" s="1"/>
  <c r="Z390" i="3" s="1"/>
  <c r="Z391" i="3" s="1"/>
  <c r="Z392" i="3" s="1"/>
  <c r="Z393" i="3" s="1"/>
  <c r="Z394" i="3" s="1"/>
  <c r="Z395" i="3" s="1"/>
  <c r="Z396" i="3" s="1"/>
  <c r="Z397" i="3" s="1"/>
  <c r="Z398" i="3" s="1"/>
  <c r="Z399" i="3" s="1"/>
  <c r="Z400" i="3" s="1"/>
  <c r="Z401" i="3" s="1"/>
  <c r="Z402" i="3" s="1"/>
  <c r="Z403" i="3" s="1"/>
  <c r="Z404" i="3" s="1"/>
  <c r="Z405" i="3" s="1"/>
  <c r="Z406" i="3" s="1"/>
  <c r="Z407" i="3" s="1"/>
  <c r="Z408" i="3" s="1"/>
  <c r="Z409" i="3" s="1"/>
  <c r="AB233" i="3" s="1"/>
  <c r="W302" i="3" l="1"/>
  <c r="AB194" i="3"/>
  <c r="AB163" i="3"/>
  <c r="AB36" i="3"/>
  <c r="V33" i="3"/>
  <c r="V35" i="3"/>
  <c r="V307" i="3"/>
  <c r="V39" i="3"/>
  <c r="V352" i="3"/>
  <c r="V41" i="3"/>
  <c r="V13" i="3"/>
  <c r="V136" i="3"/>
  <c r="V17" i="3"/>
  <c r="V49" i="3"/>
  <c r="V82" i="3"/>
  <c r="V137" i="3"/>
  <c r="V397" i="3"/>
  <c r="V399" i="3"/>
  <c r="V344" i="3"/>
  <c r="V11" i="3"/>
  <c r="V268" i="3"/>
  <c r="V386" i="3"/>
  <c r="V72" i="3"/>
  <c r="V322" i="3"/>
  <c r="V80" i="3"/>
  <c r="V390" i="3"/>
  <c r="V31" i="3"/>
  <c r="V334" i="3"/>
  <c r="V43" i="3"/>
  <c r="V381" i="3"/>
  <c r="V376" i="3"/>
  <c r="V323" i="3"/>
  <c r="V27" i="3"/>
  <c r="V362" i="3"/>
  <c r="V37" i="3"/>
  <c r="V15" i="3"/>
  <c r="V88" i="3"/>
  <c r="V335" i="3"/>
  <c r="V306" i="3"/>
  <c r="V47" i="3"/>
  <c r="V87" i="3"/>
  <c r="V298" i="3"/>
  <c r="V97" i="3"/>
  <c r="V302" i="3"/>
  <c r="V252" i="3"/>
  <c r="V48" i="3"/>
  <c r="V53" i="3"/>
  <c r="V394" i="3"/>
  <c r="V368" i="3"/>
  <c r="V241" i="3"/>
  <c r="V54" i="3"/>
  <c r="V408" i="3"/>
  <c r="V341" i="3"/>
  <c r="V181" i="3"/>
  <c r="V216" i="3"/>
  <c r="V245" i="3"/>
  <c r="V95" i="3"/>
  <c r="V124" i="3"/>
  <c r="V402" i="3"/>
  <c r="V349" i="3"/>
  <c r="V220" i="3"/>
  <c r="V235" i="3"/>
  <c r="V255" i="3"/>
  <c r="V236" i="3"/>
  <c r="V206" i="3"/>
  <c r="V23" i="3"/>
  <c r="V378" i="3"/>
  <c r="V292" i="3"/>
  <c r="V406" i="3"/>
  <c r="V294" i="3"/>
  <c r="V68" i="3"/>
  <c r="V69" i="3"/>
  <c r="V279" i="3"/>
  <c r="V300" i="3"/>
  <c r="V75" i="3"/>
  <c r="V244" i="3"/>
  <c r="V119" i="3"/>
  <c r="V142" i="3"/>
  <c r="V149" i="3"/>
  <c r="V204" i="3"/>
  <c r="V354" i="3"/>
  <c r="V129" i="3"/>
  <c r="V65" i="3"/>
  <c r="V139" i="3"/>
  <c r="V258" i="3"/>
  <c r="V332" i="3"/>
  <c r="V165" i="3"/>
  <c r="V384" i="3"/>
  <c r="V122" i="3"/>
  <c r="V228" i="3"/>
  <c r="V59" i="3"/>
  <c r="V138" i="3"/>
  <c r="V242" i="3"/>
  <c r="V305" i="3"/>
  <c r="V78" i="3"/>
  <c r="V175" i="3"/>
  <c r="V132" i="3"/>
  <c r="V21" i="3"/>
  <c r="V117" i="3"/>
  <c r="V34" i="3"/>
  <c r="V301" i="3"/>
  <c r="V123" i="3"/>
  <c r="V393" i="3"/>
  <c r="V369" i="3"/>
  <c r="V19" i="3"/>
  <c r="V133" i="3"/>
  <c r="V128" i="3"/>
  <c r="V74" i="3"/>
  <c r="V392" i="3"/>
  <c r="V409" i="3"/>
  <c r="V185" i="3"/>
  <c r="V331" i="3"/>
  <c r="V152" i="3"/>
  <c r="V203" i="3"/>
  <c r="V345" i="3"/>
  <c r="V310" i="3"/>
  <c r="V315" i="3"/>
  <c r="V14" i="3"/>
  <c r="V365" i="3"/>
  <c r="V288" i="3"/>
  <c r="V388" i="3"/>
  <c r="V66" i="3"/>
  <c r="V355" i="3"/>
  <c r="V382" i="3"/>
  <c r="V71" i="3"/>
  <c r="V154" i="3"/>
  <c r="V118" i="3"/>
  <c r="V196" i="3"/>
  <c r="V156" i="3"/>
  <c r="V224" i="3"/>
  <c r="V267" i="3"/>
  <c r="V96" i="3"/>
  <c r="V276" i="3"/>
  <c r="V20" i="3"/>
  <c r="V338" i="3"/>
  <c r="V120" i="3"/>
  <c r="V32" i="3"/>
  <c r="V86" i="3"/>
  <c r="V130" i="3"/>
  <c r="V342" i="3"/>
  <c r="V60" i="3"/>
  <c r="V222" i="3"/>
  <c r="V193" i="3"/>
  <c r="V407" i="3"/>
  <c r="V103" i="3"/>
  <c r="V104" i="3"/>
  <c r="V282" i="3"/>
  <c r="V257" i="3"/>
  <c r="V56" i="3"/>
  <c r="V99" i="3"/>
  <c r="V271" i="3"/>
  <c r="V264" i="3"/>
  <c r="V134" i="3"/>
  <c r="V28" i="3"/>
  <c r="V309" i="3"/>
  <c r="V248" i="3"/>
  <c r="V146" i="3"/>
  <c r="V373" i="3"/>
  <c r="V148" i="3"/>
  <c r="V259" i="3"/>
  <c r="V319" i="3"/>
  <c r="V371" i="3"/>
  <c r="V93" i="3"/>
  <c r="V400" i="3"/>
  <c r="V145" i="3"/>
  <c r="V197" i="3"/>
  <c r="V98" i="3"/>
  <c r="V403" i="3"/>
  <c r="V316" i="3"/>
  <c r="V64" i="3"/>
  <c r="V183" i="3"/>
  <c r="V251" i="3"/>
  <c r="V30" i="3"/>
  <c r="V240" i="3"/>
  <c r="V186" i="3"/>
  <c r="V214" i="3"/>
  <c r="V172" i="3"/>
  <c r="V357" i="3"/>
  <c r="V405" i="3"/>
  <c r="V325" i="3"/>
  <c r="V38" i="3"/>
  <c r="V194" i="3"/>
  <c r="V269" i="3"/>
  <c r="V347" i="3"/>
  <c r="V199" i="3"/>
  <c r="V77" i="3"/>
  <c r="V256" i="3"/>
  <c r="V135" i="3"/>
  <c r="V144" i="3"/>
  <c r="V163" i="3"/>
  <c r="V395" i="3"/>
  <c r="V375" i="3"/>
  <c r="V198" i="3"/>
  <c r="V209" i="3"/>
  <c r="V79" i="3"/>
  <c r="V143" i="3"/>
  <c r="V211" i="3"/>
  <c r="V141" i="3"/>
  <c r="V192" i="3"/>
  <c r="V361" i="3"/>
  <c r="V238" i="3"/>
  <c r="V219" i="3"/>
  <c r="V90" i="3"/>
  <c r="V380" i="3"/>
  <c r="V36" i="3"/>
  <c r="V178" i="3"/>
  <c r="V223" i="3"/>
  <c r="V151" i="3"/>
  <c r="V202" i="3"/>
  <c r="V207" i="3"/>
  <c r="V280" i="3"/>
  <c r="V126" i="3"/>
  <c r="V70" i="3"/>
  <c r="V166" i="3"/>
  <c r="V76" i="3"/>
  <c r="V217" i="3"/>
  <c r="V84" i="3"/>
  <c r="V160" i="3"/>
  <c r="V330" i="3"/>
  <c r="V339" i="3"/>
  <c r="V58" i="3"/>
  <c r="V234" i="3"/>
  <c r="V89" i="3"/>
  <c r="V164" i="3"/>
  <c r="V155" i="3"/>
  <c r="V356" i="3"/>
  <c r="V401" i="3"/>
  <c r="V191" i="3"/>
  <c r="V67" i="3"/>
  <c r="V291" i="3"/>
  <c r="V108" i="3"/>
  <c r="V270" i="3"/>
  <c r="V159" i="3"/>
  <c r="V283" i="3"/>
  <c r="V190" i="3"/>
  <c r="V18" i="3"/>
  <c r="V247" i="3"/>
  <c r="V140" i="3"/>
  <c r="V396" i="3"/>
  <c r="V45" i="3"/>
  <c r="V277" i="3"/>
  <c r="V321" i="3"/>
  <c r="V187" i="3"/>
  <c r="V398" i="3"/>
  <c r="V360" i="3"/>
  <c r="V177" i="3"/>
  <c r="V391" i="3"/>
  <c r="V218" i="3"/>
  <c r="V261" i="3"/>
  <c r="AB217" i="3"/>
  <c r="AB315" i="3"/>
  <c r="AB165" i="3"/>
  <c r="AB223" i="3"/>
  <c r="AB189" i="3"/>
  <c r="AB296" i="3"/>
  <c r="AB231" i="3"/>
  <c r="AB226" i="3"/>
  <c r="AB28" i="3"/>
  <c r="AB32" i="3"/>
  <c r="AB157" i="3"/>
  <c r="AB387" i="3"/>
  <c r="AB126" i="3"/>
  <c r="AB94" i="3"/>
  <c r="AB202" i="3"/>
  <c r="AB133" i="3"/>
  <c r="AB215" i="3"/>
  <c r="AB204" i="3"/>
  <c r="AB14" i="3"/>
  <c r="AB56" i="3"/>
  <c r="V170" i="3"/>
  <c r="V173" i="3"/>
  <c r="V106" i="3"/>
  <c r="V364" i="3"/>
  <c r="V52" i="3"/>
  <c r="V299" i="3"/>
  <c r="V40" i="3"/>
  <c r="V12" i="3"/>
  <c r="V201" i="3"/>
  <c r="V51" i="3"/>
  <c r="V25" i="3"/>
  <c r="V62" i="3"/>
  <c r="V73" i="3"/>
  <c r="V272" i="3"/>
  <c r="V182" i="3"/>
  <c r="V311" i="3"/>
  <c r="V289" i="3"/>
  <c r="V215" i="3"/>
  <c r="V297" i="3"/>
  <c r="AB125" i="3"/>
  <c r="AB104" i="3"/>
  <c r="AB314" i="3"/>
  <c r="AB110" i="3"/>
  <c r="AB111" i="3"/>
  <c r="AB239" i="3"/>
  <c r="AB229" i="3"/>
  <c r="AB216" i="3"/>
  <c r="AB40" i="3"/>
  <c r="AB369" i="3"/>
  <c r="AB270" i="3"/>
  <c r="AB198" i="3"/>
  <c r="AB182" i="3"/>
  <c r="V226" i="3"/>
  <c r="V404" i="3"/>
  <c r="V333" i="3"/>
  <c r="V83" i="3"/>
  <c r="V46" i="3"/>
  <c r="V85" i="3"/>
  <c r="V208" i="3"/>
  <c r="V210" i="3"/>
  <c r="V250" i="3"/>
  <c r="V212" i="3"/>
  <c r="V107" i="3"/>
  <c r="V293" i="3"/>
  <c r="V285" i="3"/>
  <c r="V162" i="3"/>
  <c r="V150" i="3"/>
  <c r="V249" i="3"/>
  <c r="V374" i="3"/>
  <c r="V262" i="3"/>
  <c r="V169" i="3"/>
  <c r="AB44" i="3"/>
  <c r="AB244" i="3"/>
  <c r="AB243" i="3"/>
  <c r="AB87" i="3"/>
  <c r="AB57" i="3"/>
  <c r="AB127" i="3"/>
  <c r="AB38" i="3"/>
  <c r="AB200" i="3"/>
  <c r="AB227" i="3"/>
  <c r="AB132" i="3"/>
  <c r="AB27" i="3"/>
  <c r="AB49" i="3"/>
  <c r="AB249" i="3"/>
  <c r="V358" i="3"/>
  <c r="V42" i="3"/>
  <c r="V44" i="3"/>
  <c r="V337" i="3"/>
  <c r="V200" i="3"/>
  <c r="V114" i="3"/>
  <c r="V313" i="3"/>
  <c r="V372" i="3"/>
  <c r="V167" i="3"/>
  <c r="V231" i="3"/>
  <c r="V260" i="3"/>
  <c r="V24" i="3"/>
  <c r="V101" i="3"/>
  <c r="V131" i="3"/>
  <c r="V246" i="3"/>
  <c r="V50" i="3"/>
  <c r="V102" i="3"/>
  <c r="V318" i="3"/>
  <c r="V308" i="3"/>
  <c r="AB333" i="3"/>
  <c r="AB203" i="3"/>
  <c r="AB153" i="3"/>
  <c r="AB266" i="3"/>
  <c r="AB342" i="3"/>
  <c r="AB128" i="3"/>
  <c r="AB91" i="3"/>
  <c r="AB51" i="3"/>
  <c r="AB96" i="3"/>
  <c r="AB35" i="3"/>
  <c r="AB113" i="3"/>
  <c r="AB199" i="3"/>
  <c r="AB152" i="3"/>
  <c r="V63" i="3"/>
  <c r="V179" i="3"/>
  <c r="V348" i="3"/>
  <c r="V385" i="3"/>
  <c r="V92" i="3"/>
  <c r="V26" i="3"/>
  <c r="V55" i="3"/>
  <c r="V147" i="3"/>
  <c r="V230" i="3"/>
  <c r="V111" i="3"/>
  <c r="V61" i="3"/>
  <c r="V353" i="3"/>
  <c r="V225" i="3"/>
  <c r="V105" i="3"/>
  <c r="V205" i="3"/>
  <c r="V100" i="3"/>
  <c r="V265" i="3"/>
  <c r="V387" i="3"/>
  <c r="V221" i="3"/>
  <c r="AB82" i="3"/>
  <c r="AB207" i="3"/>
  <c r="AB18" i="3"/>
  <c r="AB106" i="3"/>
  <c r="AB237" i="3"/>
  <c r="AB248" i="3"/>
  <c r="AB356" i="3"/>
  <c r="AB209" i="3"/>
  <c r="AB287" i="3"/>
  <c r="AB29" i="3"/>
  <c r="AB46" i="3"/>
  <c r="AB53" i="3"/>
  <c r="AB171" i="3"/>
  <c r="AB77" i="3"/>
  <c r="AB93" i="3"/>
  <c r="AB212" i="3"/>
  <c r="AB295" i="3"/>
  <c r="AB154" i="3"/>
  <c r="AB188" i="3"/>
  <c r="AB195" i="3"/>
  <c r="AB193" i="3"/>
  <c r="AB88" i="3"/>
  <c r="V195" i="3"/>
  <c r="V317" i="3"/>
  <c r="V379" i="3"/>
  <c r="V81" i="3"/>
  <c r="V263" i="3"/>
  <c r="V296" i="3"/>
  <c r="V363" i="3"/>
  <c r="V125" i="3"/>
  <c r="V115" i="3"/>
  <c r="V161" i="3"/>
  <c r="V274" i="3"/>
  <c r="V329" i="3"/>
  <c r="V340" i="3"/>
  <c r="V314" i="3"/>
  <c r="AB261" i="3"/>
  <c r="AB86" i="3"/>
  <c r="AB268" i="3"/>
  <c r="AB366" i="3"/>
  <c r="AB191" i="3"/>
  <c r="AB336" i="3"/>
  <c r="AB345" i="3"/>
  <c r="AB252" i="3"/>
  <c r="AB332" i="3"/>
  <c r="AB280" i="3"/>
  <c r="AB395" i="3"/>
  <c r="AB31" i="3"/>
  <c r="AB384" i="3"/>
  <c r="AB285" i="3"/>
  <c r="AB262" i="3"/>
  <c r="AB400" i="3"/>
  <c r="AB370" i="3"/>
  <c r="AB408" i="3"/>
  <c r="AB362" i="3"/>
  <c r="AB372" i="3"/>
  <c r="AB382" i="3"/>
  <c r="AB340" i="3"/>
  <c r="AB75" i="3"/>
  <c r="AB167" i="3"/>
  <c r="AB339" i="3"/>
  <c r="AB272" i="3"/>
  <c r="AB330" i="3"/>
  <c r="AB286" i="3"/>
  <c r="AB313" i="3"/>
  <c r="AB309" i="3"/>
  <c r="AB264" i="3"/>
  <c r="AB305" i="3"/>
  <c r="AB324" i="3"/>
  <c r="AB63" i="3"/>
  <c r="AB355" i="3"/>
  <c r="AB147" i="3"/>
  <c r="AB397" i="3"/>
  <c r="AB78" i="3"/>
  <c r="AB341" i="3"/>
  <c r="AB213" i="3"/>
  <c r="AB269" i="3"/>
  <c r="AB376" i="3"/>
  <c r="AB365" i="3"/>
  <c r="AB137" i="3"/>
  <c r="AB383" i="3"/>
  <c r="AB407" i="3"/>
  <c r="AB392" i="3"/>
  <c r="AB409" i="3"/>
  <c r="AB263" i="3"/>
  <c r="AB197" i="3"/>
  <c r="AB145" i="3"/>
  <c r="AB302" i="3"/>
  <c r="AB259" i="3"/>
  <c r="AB26" i="3"/>
  <c r="AB159" i="3"/>
  <c r="AB403" i="3"/>
  <c r="AB42" i="3"/>
  <c r="AB119" i="3"/>
  <c r="AB47" i="3"/>
  <c r="AB245" i="3"/>
  <c r="AB253" i="3"/>
  <c r="AB406" i="3"/>
  <c r="AB398" i="3"/>
  <c r="AB334" i="3"/>
  <c r="AB210" i="3"/>
  <c r="AB298" i="3"/>
  <c r="AB371" i="3"/>
  <c r="AB67" i="3"/>
  <c r="AB124" i="3"/>
  <c r="AB238" i="3"/>
  <c r="AB74" i="3"/>
  <c r="AB291" i="3"/>
  <c r="AB30" i="3"/>
  <c r="AB214" i="3"/>
  <c r="AB114" i="3"/>
  <c r="AB71" i="3"/>
  <c r="AB246" i="3"/>
  <c r="AB338" i="3"/>
  <c r="AB100" i="3"/>
  <c r="AB150" i="3"/>
  <c r="AB222" i="3"/>
  <c r="AB135" i="3"/>
  <c r="AB21" i="3"/>
  <c r="AB161" i="3"/>
  <c r="AB112" i="3"/>
  <c r="AB65" i="3"/>
  <c r="AB260" i="3"/>
  <c r="AB192" i="3"/>
  <c r="AB122" i="3"/>
  <c r="AB173" i="3"/>
  <c r="AB307" i="3"/>
  <c r="AB83" i="3"/>
  <c r="AB107" i="3"/>
  <c r="AB25" i="3"/>
  <c r="AB306" i="3"/>
  <c r="AB220" i="3"/>
  <c r="AB405" i="3"/>
  <c r="AB316" i="3"/>
  <c r="AB178" i="3"/>
  <c r="AB303" i="3"/>
  <c r="AB139" i="3"/>
  <c r="AB385" i="3"/>
  <c r="AB164" i="3"/>
  <c r="AB59" i="3"/>
  <c r="AB297" i="3"/>
  <c r="AB283" i="3"/>
  <c r="AB205" i="3"/>
  <c r="AB33" i="3"/>
  <c r="AB23" i="3"/>
  <c r="AB386" i="3"/>
  <c r="AB368" i="3"/>
  <c r="AB335" i="3"/>
  <c r="AB404" i="3"/>
  <c r="AB267" i="3"/>
  <c r="AB70" i="3"/>
  <c r="AB288" i="3"/>
  <c r="AB325" i="3"/>
  <c r="AB379" i="3"/>
  <c r="AB11" i="3"/>
  <c r="AB180" i="3"/>
  <c r="AB172" i="3"/>
  <c r="AB95" i="3"/>
  <c r="AB17" i="3"/>
  <c r="AB350" i="3"/>
  <c r="AB367" i="3"/>
  <c r="AB89" i="3"/>
  <c r="AB327" i="3"/>
  <c r="AB284" i="3"/>
  <c r="AB251" i="3"/>
  <c r="AB308" i="3"/>
  <c r="AB323" i="3"/>
  <c r="AB351" i="3"/>
  <c r="AB144" i="3"/>
  <c r="AB275" i="3"/>
  <c r="AB394" i="3"/>
  <c r="AB158" i="3"/>
  <c r="AB364" i="3"/>
  <c r="AB353" i="3"/>
  <c r="AB402" i="3"/>
  <c r="AB354" i="3"/>
  <c r="AB105" i="3"/>
  <c r="AB361" i="3"/>
  <c r="AB344" i="3"/>
  <c r="AB381" i="3"/>
  <c r="AB293" i="3"/>
  <c r="AB68" i="3"/>
  <c r="AB108" i="3"/>
  <c r="AB15" i="3"/>
  <c r="AB301" i="3"/>
  <c r="AB196" i="3"/>
  <c r="AB256" i="3"/>
  <c r="AB388" i="3"/>
  <c r="AB331" i="3"/>
  <c r="AB317" i="3"/>
  <c r="AB168" i="3"/>
  <c r="AB279" i="3"/>
  <c r="AB377" i="3"/>
  <c r="AB396" i="3"/>
  <c r="AB277" i="3"/>
  <c r="AB391" i="3"/>
  <c r="AB174" i="3"/>
  <c r="AB292" i="3"/>
  <c r="AB273" i="3"/>
  <c r="AB230" i="3"/>
  <c r="AB363" i="3"/>
  <c r="AB140" i="3"/>
  <c r="AB390" i="3"/>
  <c r="AB401" i="3"/>
  <c r="AB360" i="3"/>
  <c r="AB380" i="3"/>
  <c r="AB343" i="3"/>
  <c r="AB318" i="3"/>
  <c r="AB177" i="3"/>
  <c r="AB156" i="3"/>
  <c r="AB224" i="3"/>
  <c r="AB358" i="3"/>
  <c r="AB247" i="3"/>
  <c r="AB375" i="3"/>
  <c r="AB62" i="3"/>
  <c r="AB181" i="3"/>
  <c r="AB79" i="3"/>
  <c r="AB346" i="3"/>
  <c r="AB250" i="3"/>
  <c r="AB120" i="3"/>
  <c r="AB320" i="3"/>
  <c r="AB141" i="3"/>
  <c r="AB146" i="3"/>
  <c r="AB73" i="3"/>
  <c r="AB276" i="3"/>
  <c r="AB81" i="3"/>
  <c r="AB24" i="3"/>
  <c r="AB66" i="3"/>
  <c r="AB134" i="3"/>
  <c r="AB337" i="3"/>
  <c r="AB218" i="3"/>
  <c r="AB84" i="3"/>
  <c r="AB61" i="3"/>
  <c r="AB155" i="3"/>
  <c r="AB123" i="3"/>
  <c r="AB149" i="3"/>
  <c r="AB69" i="3"/>
  <c r="AB54" i="3"/>
  <c r="AB162" i="3"/>
  <c r="AB92" i="3"/>
  <c r="AB304" i="3"/>
  <c r="AB131" i="3"/>
  <c r="AB274" i="3"/>
  <c r="AB240" i="3"/>
  <c r="AB43" i="3"/>
  <c r="AB103" i="3"/>
  <c r="AB357" i="3"/>
  <c r="AB10" i="3"/>
  <c r="AB148" i="3"/>
  <c r="AB22" i="3"/>
  <c r="AB278" i="3"/>
  <c r="AB359" i="3"/>
  <c r="AB235" i="3"/>
  <c r="AB101" i="3"/>
  <c r="AB20" i="3"/>
  <c r="AB219" i="3"/>
  <c r="AB16" i="3"/>
  <c r="AB90" i="3"/>
  <c r="AB281" i="3"/>
  <c r="AB206" i="3"/>
  <c r="AB321" i="3"/>
  <c r="AB254" i="3"/>
  <c r="AB52" i="3"/>
  <c r="AB328" i="3"/>
  <c r="AB257" i="3"/>
  <c r="AB228" i="3"/>
  <c r="AB72" i="3"/>
  <c r="AB97" i="3"/>
  <c r="AB322" i="3"/>
  <c r="AB19" i="3"/>
  <c r="AB187" i="3"/>
  <c r="AB282" i="3"/>
  <c r="AB98" i="3"/>
  <c r="AB60" i="3"/>
  <c r="AB310" i="3"/>
  <c r="AB99" i="3"/>
  <c r="V184" i="3"/>
  <c r="V295" i="3"/>
  <c r="AB13" i="3"/>
  <c r="AB242" i="3"/>
  <c r="AB12" i="3"/>
  <c r="AB117" i="3"/>
  <c r="AB183" i="3"/>
  <c r="AB170" i="3"/>
  <c r="AB41" i="3"/>
  <c r="AB76" i="3"/>
  <c r="AB211" i="3"/>
  <c r="AB176" i="3"/>
  <c r="V290" i="3"/>
  <c r="V16" i="3"/>
  <c r="V366" i="3"/>
  <c r="V91" i="3"/>
  <c r="AB300" i="3"/>
  <c r="AB221" i="3"/>
  <c r="AB201" i="3"/>
  <c r="AB347" i="3"/>
  <c r="AB45" i="3"/>
  <c r="AB190" i="3"/>
  <c r="AB236" i="3"/>
  <c r="AB80" i="3"/>
  <c r="AB184" i="3"/>
  <c r="AB294" i="3"/>
  <c r="AB234" i="3"/>
  <c r="AB241" i="3"/>
  <c r="AB138" i="3"/>
  <c r="AB34" i="3"/>
  <c r="AB208" i="3"/>
  <c r="AB311" i="3"/>
  <c r="AB50" i="3"/>
  <c r="AB326" i="3"/>
  <c r="AB130" i="3"/>
  <c r="AB186" i="3"/>
  <c r="AB143" i="3"/>
  <c r="AB64" i="3"/>
  <c r="V312" i="3"/>
  <c r="V110" i="3"/>
  <c r="V121" i="3"/>
  <c r="AB169" i="3"/>
  <c r="AB255" i="3"/>
  <c r="AB55" i="3"/>
  <c r="AB109" i="3"/>
  <c r="AB329" i="3"/>
  <c r="AB225" i="3"/>
  <c r="AB271" i="3"/>
  <c r="AB136" i="3"/>
  <c r="AB299" i="3"/>
  <c r="AB258" i="3"/>
  <c r="V324" i="3"/>
  <c r="V273" i="3"/>
  <c r="V127" i="3"/>
  <c r="V278" i="3"/>
  <c r="V57" i="3"/>
  <c r="V254" i="3"/>
  <c r="V275" i="3"/>
  <c r="V346" i="3"/>
  <c r="V109" i="3"/>
  <c r="V287" i="3"/>
  <c r="V213" i="3"/>
  <c r="V351" i="3"/>
  <c r="V112" i="3"/>
  <c r="V168" i="3"/>
  <c r="V94" i="3"/>
  <c r="V113" i="3"/>
  <c r="AB312" i="3"/>
  <c r="AB374" i="3"/>
  <c r="AB232" i="3"/>
  <c r="AB175" i="3"/>
  <c r="AB378" i="3"/>
  <c r="AB289" i="3"/>
  <c r="AB118" i="3"/>
  <c r="AB151" i="3"/>
  <c r="AB121" i="3"/>
  <c r="AB179" i="3"/>
  <c r="AB129" i="3"/>
  <c r="AB373" i="3"/>
  <c r="AB265" i="3"/>
  <c r="AB185" i="3"/>
  <c r="AB160" i="3"/>
  <c r="AB352" i="3"/>
  <c r="AB290" i="3"/>
  <c r="AB348" i="3"/>
  <c r="AB37" i="3"/>
  <c r="AB39" i="3"/>
  <c r="V157" i="3"/>
  <c r="V266" i="3"/>
  <c r="V239" i="3"/>
  <c r="V188" i="3"/>
  <c r="V336" i="3"/>
  <c r="V286" i="3"/>
  <c r="V328" i="3"/>
  <c r="V232" i="3"/>
  <c r="V229" i="3"/>
  <c r="V284" i="3"/>
  <c r="V389" i="3"/>
  <c r="V383" i="3"/>
  <c r="V116" i="3"/>
  <c r="V253" i="3"/>
  <c r="V343" i="3"/>
  <c r="V171" i="3"/>
  <c r="V233" i="3"/>
  <c r="V326" i="3"/>
  <c r="V281" i="3"/>
  <c r="V377" i="3"/>
  <c r="AB389" i="3"/>
  <c r="AB48" i="3"/>
  <c r="AB319" i="3"/>
  <c r="AB349" i="3"/>
  <c r="AB399" i="3"/>
  <c r="AB116" i="3"/>
  <c r="AB58" i="3"/>
  <c r="AB102" i="3"/>
  <c r="AB166" i="3"/>
  <c r="AB393" i="3"/>
  <c r="AB85" i="3"/>
  <c r="AB115" i="3"/>
  <c r="AB142" i="3"/>
  <c r="V350" i="3"/>
  <c r="V243" i="3"/>
  <c r="V227" i="3"/>
  <c r="V303" i="3"/>
  <c r="V370" i="3"/>
  <c r="V320" i="3"/>
  <c r="V153" i="3"/>
  <c r="V367" i="3"/>
  <c r="V158" i="3"/>
  <c r="V22" i="3"/>
  <c r="V304" i="3"/>
  <c r="V359" i="3"/>
  <c r="V180" i="3"/>
  <c r="V327" i="3"/>
  <c r="V176" i="3"/>
  <c r="V189" i="3"/>
  <c r="V174" i="3"/>
  <c r="V237" i="3"/>
  <c r="V29" i="3"/>
  <c r="W303" i="3" l="1"/>
  <c r="W304" i="3" l="1"/>
  <c r="W305" i="3" l="1"/>
  <c r="W306" i="3" s="1"/>
  <c r="W307" i="3" s="1"/>
  <c r="W308" i="3" s="1"/>
  <c r="W309" i="3" s="1"/>
  <c r="W310" i="3" s="1"/>
  <c r="W311" i="3" s="1"/>
  <c r="W312" i="3" s="1"/>
  <c r="W313" i="3" s="1"/>
  <c r="W314" i="3" s="1"/>
  <c r="W315" i="3" s="1"/>
  <c r="W316" i="3" s="1"/>
  <c r="W317" i="3" s="1"/>
  <c r="W318" i="3" s="1"/>
  <c r="W319" i="3" s="1"/>
  <c r="W320" i="3" s="1"/>
  <c r="W321" i="3" s="1"/>
  <c r="W322" i="3" s="1"/>
  <c r="W323" i="3" s="1"/>
  <c r="W324" i="3" s="1"/>
  <c r="W325" i="3" s="1"/>
  <c r="W326" i="3" s="1"/>
  <c r="W327" i="3" s="1"/>
  <c r="W328" i="3" s="1"/>
  <c r="W329" i="3" s="1"/>
  <c r="W330" i="3" s="1"/>
  <c r="W331" i="3" s="1"/>
  <c r="W332" i="3" s="1"/>
  <c r="W333" i="3" s="1"/>
  <c r="W334" i="3" s="1"/>
  <c r="W335" i="3" s="1"/>
  <c r="W336" i="3" s="1"/>
  <c r="W337" i="3" s="1"/>
  <c r="W338" i="3" s="1"/>
  <c r="W339" i="3" s="1"/>
  <c r="W340" i="3" s="1"/>
  <c r="W341" i="3" s="1"/>
  <c r="W342" i="3" s="1"/>
  <c r="W343" i="3" s="1"/>
  <c r="W344" i="3" s="1"/>
  <c r="W345" i="3" s="1"/>
  <c r="W346" i="3" s="1"/>
  <c r="W347" i="3" s="1"/>
  <c r="W348" i="3" s="1"/>
  <c r="W349" i="3" s="1"/>
  <c r="W350" i="3" s="1"/>
  <c r="W351" i="3" s="1"/>
  <c r="W352" i="3" s="1"/>
  <c r="W353" i="3" s="1"/>
  <c r="W354" i="3" s="1"/>
  <c r="W355" i="3" s="1"/>
  <c r="W356" i="3" s="1"/>
  <c r="W357" i="3" s="1"/>
  <c r="W358" i="3" s="1"/>
  <c r="W359" i="3" s="1"/>
  <c r="W360" i="3" s="1"/>
  <c r="W361" i="3" s="1"/>
  <c r="W362" i="3" s="1"/>
  <c r="W363" i="3" s="1"/>
  <c r="W364" i="3" s="1"/>
  <c r="W365" i="3" s="1"/>
  <c r="W366" i="3" s="1"/>
  <c r="W367" i="3" s="1"/>
  <c r="W368" i="3" s="1"/>
  <c r="W369" i="3" s="1"/>
  <c r="W370" i="3" s="1"/>
  <c r="W371" i="3" s="1"/>
  <c r="W372" i="3" s="1"/>
  <c r="W373" i="3" s="1"/>
  <c r="W374" i="3" s="1"/>
  <c r="W375" i="3" s="1"/>
  <c r="W376" i="3" s="1"/>
  <c r="W377" i="3" s="1"/>
  <c r="W378" i="3" s="1"/>
  <c r="W379" i="3" s="1"/>
  <c r="W380" i="3" s="1"/>
  <c r="W381" i="3" s="1"/>
  <c r="W382" i="3" s="1"/>
  <c r="W383" i="3" s="1"/>
  <c r="W384" i="3" s="1"/>
  <c r="W385" i="3" s="1"/>
  <c r="W386" i="3" s="1"/>
  <c r="W387" i="3" s="1"/>
  <c r="W388" i="3" s="1"/>
  <c r="W389" i="3" s="1"/>
  <c r="W390" i="3" s="1"/>
  <c r="W391" i="3" s="1"/>
  <c r="W392" i="3" s="1"/>
  <c r="W393" i="3" s="1"/>
  <c r="W394" i="3" s="1"/>
  <c r="W395" i="3" s="1"/>
  <c r="W396" i="3" s="1"/>
  <c r="W397" i="3" s="1"/>
  <c r="W398" i="3" s="1"/>
  <c r="W399" i="3" s="1"/>
  <c r="W400" i="3" s="1"/>
  <c r="W401" i="3" s="1"/>
  <c r="W402" i="3" s="1"/>
  <c r="W403" i="3" s="1"/>
  <c r="W404" i="3" s="1"/>
  <c r="W405" i="3" s="1"/>
  <c r="W406" i="3" s="1"/>
  <c r="W407" i="3" s="1"/>
  <c r="W408" i="3" s="1"/>
  <c r="W409" i="3" s="1"/>
  <c r="Y10" i="3" s="1"/>
  <c r="Y11" i="3" l="1"/>
  <c r="Y12" i="3"/>
  <c r="Y81" i="3"/>
  <c r="Y13" i="3"/>
  <c r="Y355" i="3"/>
  <c r="Y263" i="3"/>
  <c r="Y384" i="3"/>
  <c r="Y75" i="3"/>
  <c r="Y282" i="3"/>
  <c r="Y163" i="3"/>
  <c r="Y184" i="3"/>
  <c r="Y27" i="3"/>
  <c r="Y344" i="3"/>
  <c r="Y387" i="3"/>
  <c r="Y57" i="3"/>
  <c r="Y200" i="3"/>
  <c r="Y262" i="3"/>
  <c r="Y140" i="3"/>
  <c r="Y173" i="3"/>
  <c r="Y235" i="3"/>
  <c r="Y255" i="3"/>
  <c r="Y295" i="3"/>
  <c r="Y205" i="3"/>
  <c r="Y68" i="3"/>
  <c r="Y151" i="3"/>
  <c r="Y258" i="3"/>
  <c r="Y352" i="3"/>
  <c r="Y210" i="3"/>
  <c r="Y21" i="3"/>
  <c r="Y164" i="3"/>
  <c r="Y393" i="3"/>
  <c r="Y111" i="3"/>
  <c r="Y365" i="3"/>
  <c r="Y376" i="3"/>
  <c r="Y251" i="3"/>
  <c r="Y230" i="3"/>
  <c r="Y374" i="3"/>
  <c r="Y167" i="3"/>
  <c r="Y402" i="3"/>
  <c r="Y64" i="3"/>
  <c r="Y42" i="3"/>
  <c r="Y133" i="3"/>
  <c r="Y119" i="3"/>
  <c r="Y361" i="3"/>
  <c r="Y353" i="3"/>
  <c r="Y95" i="3"/>
  <c r="Y266" i="3"/>
  <c r="Y112" i="3"/>
  <c r="Y22" i="3"/>
  <c r="Y325" i="3"/>
  <c r="Y237" i="3"/>
  <c r="Y264" i="3"/>
  <c r="Y291" i="3"/>
  <c r="Y383" i="3"/>
  <c r="Y91" i="3"/>
  <c r="Y99" i="3"/>
  <c r="Y125" i="3"/>
  <c r="Y183" i="3"/>
  <c r="Y330" i="3"/>
  <c r="Y356" i="3"/>
  <c r="Y246" i="3"/>
  <c r="Y281" i="3"/>
  <c r="Y277" i="3"/>
  <c r="Y289" i="3"/>
  <c r="Y347" i="3"/>
  <c r="Y349" i="3"/>
  <c r="Y367" i="3"/>
  <c r="Y252" i="3"/>
  <c r="Y192" i="3"/>
  <c r="Y312" i="3"/>
  <c r="Y41" i="3"/>
  <c r="Y389" i="3"/>
  <c r="Y401" i="3"/>
  <c r="Y96" i="3"/>
  <c r="Y341" i="3"/>
  <c r="Y276" i="3"/>
  <c r="Y242" i="3"/>
  <c r="Y294" i="3"/>
  <c r="Y92" i="3"/>
  <c r="Y69" i="3"/>
  <c r="Y370" i="3"/>
  <c r="Y120" i="3"/>
  <c r="Y260" i="3"/>
  <c r="Y139" i="3"/>
  <c r="Y87" i="3"/>
  <c r="Y406" i="3"/>
  <c r="Y34" i="3"/>
  <c r="Y48" i="3"/>
  <c r="Y287" i="3"/>
  <c r="Y354" i="3"/>
  <c r="Y65" i="3"/>
  <c r="Y74" i="3"/>
  <c r="Y372" i="3"/>
  <c r="Y377" i="3"/>
  <c r="Y302" i="3"/>
  <c r="Y190" i="3"/>
  <c r="Y175" i="3"/>
  <c r="Y386" i="3"/>
  <c r="Y149" i="3"/>
  <c r="Y229" i="3"/>
  <c r="Y279" i="3"/>
  <c r="Y245" i="3"/>
  <c r="Y134" i="3"/>
  <c r="Y280" i="3"/>
  <c r="Y83" i="3"/>
  <c r="Y375" i="3"/>
  <c r="Y24" i="3"/>
  <c r="Y40" i="3"/>
  <c r="Y248" i="3"/>
  <c r="Y30" i="3"/>
  <c r="Y37" i="3"/>
  <c r="Y359" i="3"/>
  <c r="Y243" i="3"/>
  <c r="Y177" i="3"/>
  <c r="Y307" i="3"/>
  <c r="Y274" i="3"/>
  <c r="Y206" i="3"/>
  <c r="Y26" i="3"/>
  <c r="Y104" i="3"/>
  <c r="Y335" i="3"/>
  <c r="Y121" i="3"/>
  <c r="Y131" i="3"/>
  <c r="Y80" i="3"/>
  <c r="Y53" i="3"/>
  <c r="Y269" i="3"/>
  <c r="Y58" i="3"/>
  <c r="Y285" i="3"/>
  <c r="Y403" i="3"/>
  <c r="Y135" i="3"/>
  <c r="Y303" i="3"/>
  <c r="Y407" i="3"/>
  <c r="Y88" i="3"/>
  <c r="Y234" i="3"/>
  <c r="Y108" i="3"/>
  <c r="Y369" i="3"/>
  <c r="Y337" i="3"/>
  <c r="Y385" i="3"/>
  <c r="Y178" i="3"/>
  <c r="Y340" i="3"/>
  <c r="Y226" i="3"/>
  <c r="Y122" i="3"/>
  <c r="Y52" i="3"/>
  <c r="Y32" i="3"/>
  <c r="Y36" i="3"/>
  <c r="Y187" i="3"/>
  <c r="Y220" i="3"/>
  <c r="Y171" i="3"/>
  <c r="Y44" i="3"/>
  <c r="Y89" i="3"/>
  <c r="Y59" i="3"/>
  <c r="Y265" i="3"/>
  <c r="Y118" i="3"/>
  <c r="Y310" i="3"/>
  <c r="Y157" i="3"/>
  <c r="Y332" i="3"/>
  <c r="Y35" i="3"/>
  <c r="Y145" i="3"/>
  <c r="Y218" i="3"/>
  <c r="Y396" i="3"/>
  <c r="Y174" i="3"/>
  <c r="Y284" i="3"/>
  <c r="Y19" i="3"/>
  <c r="Y236" i="3"/>
  <c r="Y56" i="3"/>
  <c r="Y195" i="3"/>
  <c r="Y293" i="3"/>
  <c r="Y321" i="3"/>
  <c r="Y191" i="3"/>
  <c r="Y357" i="3"/>
  <c r="Y254" i="3"/>
  <c r="Y390" i="3"/>
  <c r="Y77" i="3"/>
  <c r="Y201" i="3"/>
  <c r="Y73" i="3"/>
  <c r="Y250" i="3"/>
  <c r="Y208" i="3"/>
  <c r="Y228" i="3"/>
  <c r="Y72" i="3"/>
  <c r="Y49" i="3"/>
  <c r="Y392" i="3"/>
  <c r="Y137" i="3"/>
  <c r="Y345" i="3"/>
  <c r="Y204" i="3"/>
  <c r="Y400" i="3"/>
  <c r="Y213" i="3"/>
  <c r="Y398" i="3"/>
  <c r="Y14" i="3"/>
  <c r="Y148" i="3"/>
  <c r="Y350" i="3"/>
  <c r="Y166" i="3"/>
  <c r="Y66" i="3"/>
  <c r="Y247" i="3"/>
  <c r="Y301" i="3"/>
  <c r="Y109" i="3"/>
  <c r="Y169" i="3"/>
  <c r="Y70" i="3"/>
  <c r="Y129" i="3"/>
  <c r="Y215" i="3"/>
  <c r="Y127" i="3"/>
  <c r="Y25" i="3"/>
  <c r="Y132" i="3"/>
  <c r="Y78" i="3"/>
  <c r="Y185" i="3"/>
  <c r="Y311" i="3"/>
  <c r="Y156" i="3"/>
  <c r="Y194" i="3"/>
  <c r="Y136" i="3"/>
  <c r="Y61" i="3"/>
  <c r="Y323" i="3"/>
  <c r="Y217" i="3"/>
  <c r="Y326" i="3"/>
  <c r="Y62" i="3"/>
  <c r="Y358" i="3"/>
  <c r="Y46" i="3"/>
  <c r="Y343" i="3"/>
  <c r="Y147" i="3"/>
  <c r="Y299" i="3"/>
  <c r="Y67" i="3"/>
  <c r="Y232" i="3"/>
  <c r="Y318" i="3"/>
  <c r="Y328" i="3"/>
  <c r="Y105" i="3"/>
  <c r="Y182" i="3"/>
  <c r="Y273" i="3"/>
  <c r="Y399" i="3"/>
  <c r="Y50" i="3"/>
  <c r="Y397" i="3"/>
  <c r="Y138" i="3"/>
  <c r="Y150" i="3"/>
  <c r="Y381" i="3"/>
  <c r="Y141" i="3"/>
  <c r="Y45" i="3"/>
  <c r="Y231" i="3"/>
  <c r="Y379" i="3"/>
  <c r="Y172" i="3"/>
  <c r="Y85" i="3"/>
  <c r="Y271" i="3"/>
  <c r="Y395" i="3"/>
  <c r="Y193" i="3"/>
  <c r="Y113" i="3"/>
  <c r="Y116" i="3"/>
  <c r="Y368" i="3"/>
  <c r="Y153" i="3"/>
  <c r="Y221" i="3"/>
  <c r="Y305" i="3"/>
  <c r="Y162" i="3"/>
  <c r="Y290" i="3"/>
  <c r="Y261" i="3"/>
  <c r="Y409" i="3"/>
  <c r="Y366" i="3"/>
  <c r="Y288" i="3"/>
  <c r="Y146" i="3"/>
  <c r="Y159" i="3"/>
  <c r="Y186" i="3"/>
  <c r="Y165" i="3"/>
  <c r="Y319" i="3"/>
  <c r="Y272" i="3"/>
  <c r="Y382" i="3"/>
  <c r="Y214" i="3"/>
  <c r="Y161" i="3"/>
  <c r="Y18" i="3"/>
  <c r="Y329" i="3"/>
  <c r="Y51" i="3"/>
  <c r="Y180" i="3"/>
  <c r="Y16" i="3"/>
  <c r="Y115" i="3"/>
  <c r="Y60" i="3"/>
  <c r="Y107" i="3"/>
  <c r="Y181" i="3"/>
  <c r="Y106" i="3"/>
  <c r="Y28" i="3"/>
  <c r="Y212" i="3"/>
  <c r="Y268" i="3"/>
  <c r="Y103" i="3"/>
  <c r="Y55" i="3"/>
  <c r="Y324" i="3"/>
  <c r="Y39" i="3"/>
  <c r="Y348" i="3"/>
  <c r="Y155" i="3"/>
  <c r="Y209" i="3"/>
  <c r="Y211" i="3"/>
  <c r="Y363" i="3"/>
  <c r="Y188" i="3"/>
  <c r="Y93" i="3"/>
  <c r="Y15" i="3"/>
  <c r="Y207" i="3"/>
  <c r="Y128" i="3"/>
  <c r="Y275" i="3"/>
  <c r="Y176" i="3"/>
  <c r="Y316" i="3"/>
  <c r="Y306" i="3"/>
  <c r="Y360" i="3"/>
  <c r="Y20" i="3"/>
  <c r="Y239" i="3"/>
  <c r="Y142" i="3"/>
  <c r="Y317" i="3"/>
  <c r="Y320" i="3"/>
  <c r="Y378" i="3"/>
  <c r="Y322" i="3"/>
  <c r="Y158" i="3"/>
  <c r="Y270" i="3"/>
  <c r="Y373" i="3"/>
  <c r="Y256" i="3"/>
  <c r="Y86" i="3"/>
  <c r="Y241" i="3"/>
  <c r="Y244" i="3"/>
  <c r="Y267" i="3"/>
  <c r="Y308" i="3"/>
  <c r="Y198" i="3"/>
  <c r="Y240" i="3"/>
  <c r="Y259" i="3"/>
  <c r="Y304" i="3"/>
  <c r="Y197" i="3"/>
  <c r="Y342" i="3"/>
  <c r="Y202" i="3"/>
  <c r="Y31" i="3"/>
  <c r="Y286" i="3"/>
  <c r="Y84" i="3"/>
  <c r="Y405" i="3"/>
  <c r="Y126" i="3"/>
  <c r="Y189" i="3"/>
  <c r="Y394" i="3"/>
  <c r="Y331" i="3"/>
  <c r="Y90" i="3"/>
  <c r="Y160" i="3"/>
  <c r="Y23" i="3"/>
  <c r="Y97" i="3"/>
  <c r="Y29" i="3"/>
  <c r="Y123" i="3"/>
  <c r="Y102" i="3"/>
  <c r="Y380" i="3"/>
  <c r="Y63" i="3"/>
  <c r="Y253" i="3"/>
  <c r="Y336" i="3"/>
  <c r="Y278" i="3"/>
  <c r="Y339" i="3"/>
  <c r="Y297" i="3"/>
  <c r="Y327" i="3"/>
  <c r="Y196" i="3"/>
  <c r="Y199" i="3"/>
  <c r="Y223" i="3"/>
  <c r="Y152" i="3"/>
  <c r="Y338" i="3"/>
  <c r="Y216" i="3"/>
  <c r="Y144" i="3"/>
  <c r="Y346" i="3"/>
  <c r="Y313" i="3"/>
  <c r="Y371" i="3"/>
  <c r="Y227" i="3"/>
  <c r="Y225" i="3"/>
  <c r="Y110" i="3"/>
  <c r="Y309" i="3"/>
  <c r="Y47" i="3"/>
  <c r="Y71" i="3"/>
  <c r="Y224" i="3"/>
  <c r="Y98" i="3"/>
  <c r="Y296" i="3"/>
  <c r="Y203" i="3"/>
  <c r="Y388" i="3"/>
  <c r="Y233" i="3"/>
  <c r="Y257" i="3"/>
  <c r="Y249" i="3"/>
  <c r="Y300" i="3"/>
  <c r="Y391" i="3"/>
  <c r="Y315" i="3"/>
  <c r="Y292" i="3"/>
  <c r="Y33" i="3"/>
  <c r="Y143" i="3"/>
  <c r="Y124" i="3"/>
  <c r="Y362" i="3"/>
  <c r="Y351" i="3"/>
  <c r="Y283" i="3"/>
  <c r="Y314" i="3"/>
  <c r="Y130" i="3"/>
  <c r="Y94" i="3"/>
  <c r="Y168" i="3"/>
  <c r="Y408" i="3"/>
  <c r="Y79" i="3"/>
  <c r="Y100" i="3"/>
  <c r="Y82" i="3"/>
  <c r="Y219" i="3"/>
  <c r="Y298" i="3"/>
  <c r="Y154" i="3"/>
  <c r="Y114" i="3"/>
  <c r="Y170" i="3"/>
  <c r="Y38" i="3"/>
  <c r="Y17" i="3"/>
  <c r="Y334" i="3"/>
  <c r="Y117" i="3"/>
  <c r="Y404" i="3"/>
  <c r="Y76" i="3"/>
  <c r="Y333" i="3"/>
  <c r="Y364" i="3"/>
  <c r="Y238" i="3"/>
  <c r="Y101" i="3"/>
  <c r="Y54" i="3"/>
  <c r="Y179" i="3"/>
  <c r="Y222" i="3"/>
  <c r="Y43" i="3"/>
  <c r="C1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<sst xmlns="http://schemas.openxmlformats.org/spreadsheetml/2006/main" count="836" uniqueCount="470">
  <si>
    <t>Purpose</t>
  </si>
  <si>
    <r>
      <t>This template is designed to assist stakeholders, such as country governments, with gathering information on methane (CH</t>
    </r>
    <r>
      <rPr>
        <vertAlign val="subscript"/>
        <sz val="11"/>
        <color theme="1"/>
        <rFont val="Arial"/>
        <family val="2"/>
      </rPr>
      <t>4</t>
    </r>
    <r>
      <rPr>
        <sz val="11"/>
        <color theme="1"/>
        <rFont val="Arial"/>
        <family val="2"/>
      </rPr>
      <t>) emissions from a single active underground coal mine (the “facility”) and calculating / estimating annual emissions from that coal mine. The template aims to simplify collection of the appropriate data types monthly and provide simple calculations to estimate total facility annual emissions. Developing facility-specific emissions estimates may be useful for a number of purposes, such as enabling national-level emissions reporting per the Intergovernmental Panel on Climate Change (IPCC) Tier 3 approach for Greenhouse Gas National Inventories. Such facility-level emissions assessments are also useful for better understanding facility emissions such that mitigation projects could be appropriately designed.</t>
    </r>
  </si>
  <si>
    <t>How It Works</t>
  </si>
  <si>
    <t>Overview of the Tabs in This Template</t>
  </si>
  <si>
    <t>Equations</t>
  </si>
  <si>
    <t>Eq. 1:</t>
  </si>
  <si>
    <r>
      <t>CH</t>
    </r>
    <r>
      <rPr>
        <vertAlign val="subscript"/>
        <sz val="18"/>
        <color theme="1"/>
        <rFont val="Times New Roman"/>
        <family val="1"/>
      </rPr>
      <t>4v</t>
    </r>
    <r>
      <rPr>
        <sz val="18"/>
        <color theme="1"/>
        <rFont val="Times New Roman"/>
        <family val="1"/>
      </rPr>
      <t xml:space="preserve"> = n * </t>
    </r>
    <r>
      <rPr>
        <sz val="28"/>
        <color theme="1"/>
        <rFont val="Times New Roman"/>
        <family val="1"/>
      </rPr>
      <t>(</t>
    </r>
    <r>
      <rPr>
        <sz val="18"/>
        <color theme="1"/>
        <rFont val="Times New Roman"/>
        <family val="1"/>
      </rPr>
      <t>V * MCF * (C / 100%) * 0.6776 kg/m</t>
    </r>
    <r>
      <rPr>
        <vertAlign val="superscript"/>
        <sz val="18"/>
        <color theme="1"/>
        <rFont val="Times New Roman"/>
        <family val="1"/>
      </rPr>
      <t>3</t>
    </r>
    <r>
      <rPr>
        <sz val="18"/>
        <color theme="1"/>
        <rFont val="Times New Roman"/>
        <family val="1"/>
      </rPr>
      <t xml:space="preserve"> * (288.706 K / T) * (P / 101,325 Pa) * 1,440 * (1 / 1000)</t>
    </r>
    <r>
      <rPr>
        <sz val="28"/>
        <color theme="1"/>
        <rFont val="Times New Roman"/>
        <family val="1"/>
      </rPr>
      <t>)</t>
    </r>
  </si>
  <si>
    <t>Not Applicable (well not associated with gas collection system)</t>
  </si>
  <si>
    <t xml:space="preserve">                              m</t>
  </si>
  <si>
    <t>Eq. 2:</t>
  </si>
  <si>
    <r>
      <t>CH</t>
    </r>
    <r>
      <rPr>
        <vertAlign val="subscript"/>
        <sz val="18"/>
        <rFont val="Times New Roman"/>
        <family val="1"/>
      </rPr>
      <t>4VTotal</t>
    </r>
    <r>
      <rPr>
        <sz val="18"/>
        <rFont val="Times New Roman"/>
        <family val="1"/>
      </rPr>
      <t xml:space="preserve"> = ∑ (CH</t>
    </r>
    <r>
      <rPr>
        <vertAlign val="subscript"/>
        <sz val="18"/>
        <rFont val="Times New Roman"/>
        <family val="1"/>
      </rPr>
      <t>4V</t>
    </r>
    <r>
      <rPr>
        <sz val="18"/>
        <rFont val="Times New Roman"/>
        <family val="1"/>
      </rPr>
      <t>)</t>
    </r>
    <r>
      <rPr>
        <vertAlign val="subscript"/>
        <sz val="18"/>
        <rFont val="Times New Roman"/>
        <family val="1"/>
      </rPr>
      <t xml:space="preserve">i </t>
    </r>
  </si>
  <si>
    <t xml:space="preserve">                             i=1</t>
  </si>
  <si>
    <r>
      <t>CH</t>
    </r>
    <r>
      <rPr>
        <vertAlign val="subscript"/>
        <sz val="11"/>
        <color theme="1"/>
        <rFont val="Arial"/>
        <family val="2"/>
      </rPr>
      <t>4VTotal</t>
    </r>
    <r>
      <rPr>
        <sz val="11"/>
        <color theme="1"/>
        <rFont val="Arial"/>
        <family val="2"/>
      </rPr>
      <t xml:space="preserve"> = Total monthly CH</t>
    </r>
    <r>
      <rPr>
        <vertAlign val="subscript"/>
        <sz val="11"/>
        <color theme="1"/>
        <rFont val="Arial"/>
        <family val="2"/>
      </rPr>
      <t>4</t>
    </r>
    <r>
      <rPr>
        <sz val="11"/>
        <color theme="1"/>
        <rFont val="Arial"/>
        <family val="2"/>
      </rPr>
      <t xml:space="preserve"> liberated from ventilation systems (metric tons CH</t>
    </r>
    <r>
      <rPr>
        <vertAlign val="subscript"/>
        <sz val="11"/>
        <color theme="1"/>
        <rFont val="Arial"/>
        <family val="2"/>
      </rPr>
      <t>4</t>
    </r>
    <r>
      <rPr>
        <sz val="11"/>
        <color theme="1"/>
        <rFont val="Arial"/>
        <family val="2"/>
      </rPr>
      <t>).</t>
    </r>
  </si>
  <si>
    <r>
      <t>CH</t>
    </r>
    <r>
      <rPr>
        <vertAlign val="subscript"/>
        <sz val="11"/>
        <color theme="1"/>
        <rFont val="Arial"/>
        <family val="2"/>
      </rPr>
      <t>4V</t>
    </r>
    <r>
      <rPr>
        <sz val="11"/>
        <color theme="1"/>
        <rFont val="Arial"/>
        <family val="2"/>
      </rPr>
      <t xml:space="preserve"> = Monthly CH</t>
    </r>
    <r>
      <rPr>
        <vertAlign val="subscript"/>
        <sz val="11"/>
        <color theme="1"/>
        <rFont val="Arial"/>
        <family val="2"/>
      </rPr>
      <t>4</t>
    </r>
    <r>
      <rPr>
        <sz val="11"/>
        <color theme="1"/>
        <rFont val="Arial"/>
        <family val="2"/>
      </rPr>
      <t xml:space="preserve"> liberated from each ventilation monitoring point (metric tons CH</t>
    </r>
    <r>
      <rPr>
        <vertAlign val="subscript"/>
        <sz val="11"/>
        <color theme="1"/>
        <rFont val="Arial"/>
        <family val="2"/>
      </rPr>
      <t>4</t>
    </r>
    <r>
      <rPr>
        <sz val="11"/>
        <color theme="1"/>
        <rFont val="Arial"/>
        <family val="2"/>
      </rPr>
      <t>).</t>
    </r>
  </si>
  <si>
    <t>m = Number of ventilation monitoring points.</t>
  </si>
  <si>
    <t xml:space="preserve">                         n    </t>
  </si>
  <si>
    <t>Eq. 3:</t>
  </si>
  <si>
    <r>
      <t>CH</t>
    </r>
    <r>
      <rPr>
        <vertAlign val="subscript"/>
        <sz val="18"/>
        <color theme="1"/>
        <rFont val="Times New Roman"/>
        <family val="1"/>
      </rPr>
      <t>4D</t>
    </r>
    <r>
      <rPr>
        <sz val="18"/>
        <color theme="1"/>
        <rFont val="Times New Roman"/>
        <family val="1"/>
      </rPr>
      <t xml:space="preserve"> = n∑</t>
    </r>
    <r>
      <rPr>
        <sz val="28"/>
        <color theme="1"/>
        <rFont val="Times New Roman"/>
        <family val="1"/>
      </rPr>
      <t>(</t>
    </r>
    <r>
      <rPr>
        <sz val="18"/>
        <color theme="1"/>
        <rFont val="Times New Roman"/>
        <family val="1"/>
      </rPr>
      <t>V</t>
    </r>
    <r>
      <rPr>
        <vertAlign val="subscript"/>
        <sz val="18"/>
        <color theme="1"/>
        <rFont val="Times New Roman"/>
        <family val="1"/>
      </rPr>
      <t>i</t>
    </r>
    <r>
      <rPr>
        <sz val="18"/>
        <color theme="1"/>
        <rFont val="Times New Roman"/>
        <family val="1"/>
      </rPr>
      <t xml:space="preserve"> * MCF * (C</t>
    </r>
    <r>
      <rPr>
        <vertAlign val="subscript"/>
        <sz val="18"/>
        <color theme="1"/>
        <rFont val="Times New Roman"/>
        <family val="1"/>
      </rPr>
      <t xml:space="preserve">i </t>
    </r>
    <r>
      <rPr>
        <sz val="18"/>
        <color theme="1"/>
        <rFont val="Times New Roman"/>
        <family val="1"/>
      </rPr>
      <t>/ 100%) * 0.6776 kg/m</t>
    </r>
    <r>
      <rPr>
        <vertAlign val="superscript"/>
        <sz val="18"/>
        <color theme="1"/>
        <rFont val="Times New Roman"/>
        <family val="1"/>
      </rPr>
      <t>3</t>
    </r>
    <r>
      <rPr>
        <sz val="18"/>
        <color theme="1"/>
        <rFont val="Times New Roman"/>
        <family val="1"/>
      </rPr>
      <t xml:space="preserve"> * (288.706 K / T</t>
    </r>
    <r>
      <rPr>
        <vertAlign val="subscript"/>
        <sz val="18"/>
        <color theme="1"/>
        <rFont val="Times New Roman"/>
        <family val="1"/>
      </rPr>
      <t>i</t>
    </r>
    <r>
      <rPr>
        <sz val="18"/>
        <color theme="1"/>
        <rFont val="Times New Roman"/>
        <family val="1"/>
      </rPr>
      <t>) * (P</t>
    </r>
    <r>
      <rPr>
        <vertAlign val="subscript"/>
        <sz val="18"/>
        <color theme="1"/>
        <rFont val="Times New Roman"/>
        <family val="1"/>
      </rPr>
      <t>i</t>
    </r>
    <r>
      <rPr>
        <sz val="18"/>
        <color theme="1"/>
        <rFont val="Times New Roman"/>
        <family val="1"/>
      </rPr>
      <t xml:space="preserve"> / 101,325 Pa) * 1,440 * (1 / 1000)</t>
    </r>
    <r>
      <rPr>
        <sz val="28"/>
        <color theme="1"/>
        <rFont val="Times New Roman"/>
        <family val="1"/>
      </rPr>
      <t>)</t>
    </r>
  </si>
  <si>
    <t xml:space="preserve">                       i=1    </t>
  </si>
  <si>
    <t xml:space="preserve">                               m     </t>
  </si>
  <si>
    <t>Eq. 4:</t>
  </si>
  <si>
    <r>
      <t>CH</t>
    </r>
    <r>
      <rPr>
        <vertAlign val="subscript"/>
        <sz val="18"/>
        <rFont val="Times New Roman"/>
        <family val="1"/>
      </rPr>
      <t>4DTotal</t>
    </r>
    <r>
      <rPr>
        <sz val="18"/>
        <rFont val="Times New Roman"/>
        <family val="1"/>
      </rPr>
      <t xml:space="preserve"> = ∑ (CH</t>
    </r>
    <r>
      <rPr>
        <vertAlign val="subscript"/>
        <sz val="18"/>
        <rFont val="Times New Roman"/>
        <family val="1"/>
      </rPr>
      <t>4D</t>
    </r>
    <r>
      <rPr>
        <sz val="18"/>
        <rFont val="Times New Roman"/>
        <family val="1"/>
      </rPr>
      <t>)</t>
    </r>
    <r>
      <rPr>
        <vertAlign val="subscript"/>
        <sz val="18"/>
        <rFont val="Times New Roman"/>
        <family val="1"/>
      </rPr>
      <t>i</t>
    </r>
  </si>
  <si>
    <t xml:space="preserve">                              i=1    </t>
  </si>
  <si>
    <r>
      <t>CH</t>
    </r>
    <r>
      <rPr>
        <vertAlign val="subscript"/>
        <sz val="11"/>
        <color theme="1"/>
        <rFont val="Arial"/>
        <family val="2"/>
      </rPr>
      <t xml:space="preserve">4DTotal </t>
    </r>
    <r>
      <rPr>
        <sz val="11"/>
        <color theme="1"/>
        <rFont val="Arial"/>
        <family val="2"/>
      </rPr>
      <t>= Monthly CH</t>
    </r>
    <r>
      <rPr>
        <vertAlign val="subscript"/>
        <sz val="11"/>
        <color theme="1"/>
        <rFont val="Arial"/>
        <family val="2"/>
      </rPr>
      <t>4</t>
    </r>
    <r>
      <rPr>
        <sz val="11"/>
        <color theme="1"/>
        <rFont val="Arial"/>
        <family val="2"/>
      </rPr>
      <t xml:space="preserve"> liberated from all degasification monitoring points (metric tons CH</t>
    </r>
    <r>
      <rPr>
        <vertAlign val="subscript"/>
        <sz val="11"/>
        <color theme="1"/>
        <rFont val="Arial"/>
        <family val="2"/>
      </rPr>
      <t>4</t>
    </r>
    <r>
      <rPr>
        <sz val="11"/>
        <color theme="1"/>
        <rFont val="Arial"/>
        <family val="2"/>
      </rPr>
      <t>).
CH</t>
    </r>
    <r>
      <rPr>
        <vertAlign val="subscript"/>
        <sz val="11"/>
        <color theme="1"/>
        <rFont val="Arial"/>
        <family val="2"/>
      </rPr>
      <t>4D</t>
    </r>
    <r>
      <rPr>
        <sz val="11"/>
        <color theme="1"/>
        <rFont val="Arial"/>
        <family val="2"/>
      </rPr>
      <t xml:space="preserve"> = Monthly CH</t>
    </r>
    <r>
      <rPr>
        <vertAlign val="subscript"/>
        <sz val="11"/>
        <color theme="1"/>
        <rFont val="Arial"/>
        <family val="2"/>
      </rPr>
      <t xml:space="preserve">4 </t>
    </r>
    <r>
      <rPr>
        <sz val="11"/>
        <color theme="1"/>
        <rFont val="Arial"/>
        <family val="2"/>
      </rPr>
      <t>liberated from a degasification monitoring point (metric tons CH</t>
    </r>
    <r>
      <rPr>
        <vertAlign val="subscript"/>
        <sz val="11"/>
        <color theme="1"/>
        <rFont val="Arial"/>
        <family val="2"/>
      </rPr>
      <t>4</t>
    </r>
    <r>
      <rPr>
        <sz val="11"/>
        <color theme="1"/>
        <rFont val="Arial"/>
        <family val="2"/>
      </rPr>
      <t xml:space="preserve">).
m = Number of monitoring points.
</t>
    </r>
  </si>
  <si>
    <t>Eq. 5:</t>
  </si>
  <si>
    <r>
      <t>CH</t>
    </r>
    <r>
      <rPr>
        <vertAlign val="subscript"/>
        <sz val="18"/>
        <color theme="1"/>
        <rFont val="Times New Roman"/>
        <family val="1"/>
      </rPr>
      <t>4Destroyed</t>
    </r>
    <r>
      <rPr>
        <sz val="18"/>
        <color theme="1"/>
        <rFont val="Times New Roman"/>
        <family val="1"/>
      </rPr>
      <t xml:space="preserve"> = CH</t>
    </r>
    <r>
      <rPr>
        <vertAlign val="subscript"/>
        <sz val="18"/>
        <color theme="1"/>
        <rFont val="Times New Roman"/>
        <family val="1"/>
      </rPr>
      <t>4RoutedDestr</t>
    </r>
    <r>
      <rPr>
        <sz val="18"/>
        <color theme="1"/>
        <rFont val="Times New Roman"/>
        <family val="1"/>
      </rPr>
      <t xml:space="preserve"> * DE</t>
    </r>
  </si>
  <si>
    <r>
      <t>CH</t>
    </r>
    <r>
      <rPr>
        <vertAlign val="subscript"/>
        <sz val="11"/>
        <color theme="1"/>
        <rFont val="Arial"/>
        <family val="2"/>
      </rPr>
      <t>4Destroyed</t>
    </r>
    <r>
      <rPr>
        <sz val="11"/>
        <color theme="1"/>
        <rFont val="Arial"/>
        <family val="2"/>
      </rPr>
      <t xml:space="preserve"> = Monthly CH</t>
    </r>
    <r>
      <rPr>
        <vertAlign val="subscript"/>
        <sz val="11"/>
        <color theme="1"/>
        <rFont val="Arial"/>
        <family val="2"/>
      </rPr>
      <t>4</t>
    </r>
    <r>
      <rPr>
        <sz val="11"/>
        <color theme="1"/>
        <rFont val="Arial"/>
        <family val="2"/>
      </rPr>
      <t xml:space="preserve"> destroyed (metric tons).
CH</t>
    </r>
    <r>
      <rPr>
        <vertAlign val="subscript"/>
        <sz val="11"/>
        <color theme="1"/>
        <rFont val="Arial"/>
        <family val="2"/>
      </rPr>
      <t>4RoutedDestr</t>
    </r>
    <r>
      <rPr>
        <sz val="11"/>
        <color theme="1"/>
        <rFont val="Arial"/>
        <family val="2"/>
      </rPr>
      <t xml:space="preserve"> = Monthly CH</t>
    </r>
    <r>
      <rPr>
        <vertAlign val="subscript"/>
        <sz val="11"/>
        <color theme="1"/>
        <rFont val="Arial"/>
        <family val="2"/>
      </rPr>
      <t>4</t>
    </r>
    <r>
      <rPr>
        <sz val="11"/>
        <color theme="1"/>
        <rFont val="Arial"/>
        <family val="2"/>
      </rPr>
      <t xml:space="preserve"> routed to the destruction device or offsite transfer point (metric tons).
DE = Destruction efficiency (lesser of manufacturer's specified destruction efficiency and 0.99). If the gas is transported off-site for destruction, use DE = 1.</t>
    </r>
  </si>
  <si>
    <t xml:space="preserve">                                            d</t>
  </si>
  <si>
    <t>Eq. 6:</t>
  </si>
  <si>
    <r>
      <t>CH</t>
    </r>
    <r>
      <rPr>
        <vertAlign val="subscript"/>
        <sz val="18"/>
        <rFont val="Times New Roman"/>
        <family val="1"/>
      </rPr>
      <t>4DestroyedTotal</t>
    </r>
    <r>
      <rPr>
        <sz val="18"/>
        <rFont val="Times New Roman"/>
        <family val="1"/>
      </rPr>
      <t xml:space="preserve"> = ∑ (CH</t>
    </r>
    <r>
      <rPr>
        <vertAlign val="subscript"/>
        <sz val="18"/>
        <rFont val="Times New Roman"/>
        <family val="1"/>
      </rPr>
      <t>4Destroyed</t>
    </r>
    <r>
      <rPr>
        <sz val="18"/>
        <rFont val="Times New Roman"/>
        <family val="1"/>
      </rPr>
      <t>)</t>
    </r>
    <r>
      <rPr>
        <vertAlign val="subscript"/>
        <sz val="18"/>
        <rFont val="Times New Roman"/>
        <family val="1"/>
      </rPr>
      <t>i</t>
    </r>
    <r>
      <rPr>
        <sz val="18"/>
        <rFont val="Times New Roman"/>
        <family val="1"/>
      </rPr>
      <t xml:space="preserve">    </t>
    </r>
  </si>
  <si>
    <t xml:space="preserve">                                           i=1</t>
  </si>
  <si>
    <r>
      <t>CH</t>
    </r>
    <r>
      <rPr>
        <vertAlign val="subscript"/>
        <sz val="11"/>
        <color theme="1"/>
        <rFont val="Arial"/>
        <family val="2"/>
      </rPr>
      <t>4DestroyedTotal</t>
    </r>
    <r>
      <rPr>
        <sz val="11"/>
        <color theme="1"/>
        <rFont val="Arial"/>
        <family val="2"/>
      </rPr>
      <t xml:space="preserve"> = Monthly total CH</t>
    </r>
    <r>
      <rPr>
        <vertAlign val="subscript"/>
        <sz val="11"/>
        <color theme="1"/>
        <rFont val="Arial"/>
        <family val="2"/>
      </rPr>
      <t>4</t>
    </r>
    <r>
      <rPr>
        <sz val="11"/>
        <color theme="1"/>
        <rFont val="Arial"/>
        <family val="2"/>
      </rPr>
      <t xml:space="preserve"> destroyed (metric tons).
CH</t>
    </r>
    <r>
      <rPr>
        <vertAlign val="subscript"/>
        <sz val="11"/>
        <color theme="1"/>
        <rFont val="Arial"/>
        <family val="2"/>
      </rPr>
      <t>4Destroyed</t>
    </r>
    <r>
      <rPr>
        <sz val="11"/>
        <color theme="1"/>
        <rFont val="Arial"/>
        <family val="2"/>
      </rPr>
      <t xml:space="preserve"> = Monthly CH</t>
    </r>
    <r>
      <rPr>
        <vertAlign val="subscript"/>
        <sz val="11"/>
        <color theme="1"/>
        <rFont val="Arial"/>
        <family val="2"/>
      </rPr>
      <t>4</t>
    </r>
    <r>
      <rPr>
        <sz val="11"/>
        <color theme="1"/>
        <rFont val="Arial"/>
        <family val="2"/>
      </rPr>
      <t xml:space="preserve"> routed to the destruction device or offsite transfer point (metric tons).
d = Number of onsite destruction devices and points of offsite transport.</t>
    </r>
  </si>
  <si>
    <t>Eq. 7:</t>
  </si>
  <si>
    <t>If collecting top-down data only:</t>
  </si>
  <si>
    <t>Eq. 8:</t>
  </si>
  <si>
    <r>
      <t>ΔXCH</t>
    </r>
    <r>
      <rPr>
        <vertAlign val="subscript"/>
        <sz val="11"/>
        <color theme="1"/>
        <rFont val="Arial"/>
        <family val="2"/>
      </rPr>
      <t>4</t>
    </r>
    <r>
      <rPr>
        <sz val="11"/>
        <color theme="1"/>
        <rFont val="Arial"/>
        <family val="2"/>
      </rPr>
      <t>: The difference between background and downwind mole fraction. For more information, see Data #7, #8, and #9
b/-b: This is half of the width of the plume (the full width across the plume is 2b)
V: V is the velocity of the wind speed. For further information, see Data  #5
Θ: Theta is the direction of the wind. For further information, see Data #6
zPBL: The height of the Planetary Boundary Layer. For further information, see Data  #4
n</t>
    </r>
    <r>
      <rPr>
        <vertAlign val="subscript"/>
        <sz val="11"/>
        <color theme="1"/>
        <rFont val="Arial"/>
        <family val="2"/>
      </rPr>
      <t>air</t>
    </r>
    <r>
      <rPr>
        <sz val="11"/>
        <color theme="1"/>
        <rFont val="Arial"/>
        <family val="2"/>
      </rPr>
      <t>: n</t>
    </r>
    <r>
      <rPr>
        <vertAlign val="subscript"/>
        <sz val="11"/>
        <color theme="1"/>
        <rFont val="Arial"/>
        <family val="2"/>
      </rPr>
      <t>air</t>
    </r>
    <r>
      <rPr>
        <sz val="11"/>
        <color theme="1"/>
        <rFont val="Arial"/>
        <family val="2"/>
      </rPr>
      <t xml:space="preserve"> is the profile of molar dry air density.</t>
    </r>
  </si>
  <si>
    <t>Top Down Data Information</t>
  </si>
  <si>
    <r>
      <t>1. Flight date – Transect numbers:  This data states the day of the flight and an ordered account of the number of flights that occurred that day (Transect number). Transect is a predetermined flight path over the study area.
2. Local Time: The time at the start of the flight. This data is in the form of Central Daylight Time.
3. Alt: This is the altitude of the flight path over the emission area.
4. ZPBL: The height of the Planetary Boundary Layer. The PBL is the lowest layer of the troposphere where wind experiences friction. The PBL is not constant, and therefore needs to be measured for each flight. This can be measured through taking vertical profiles of water vapor, methane, or temperature.
5. Wind Speed: this is the velocity of the wind. This is usually averaged, as using real time measurements can adversely affect the confidence of the measurements. Wind speed does not necessarily need to be taken on board the aircraft and can be modeled. 
6. Direction: This is the direction of the wind, which is expressed as the angle between the aircrafts heading and the wind direction.
7. CH</t>
    </r>
    <r>
      <rPr>
        <vertAlign val="subscript"/>
        <sz val="11"/>
        <color theme="1"/>
        <rFont val="Arial"/>
        <family val="2"/>
      </rPr>
      <t>4</t>
    </r>
    <r>
      <rPr>
        <sz val="11"/>
        <color theme="1"/>
        <rFont val="Arial"/>
        <family val="2"/>
      </rPr>
      <t xml:space="preserve"> Lateral BG: This is the Lateral methane Background Mole Fraction. It is measured on the edges of the plume and is meant to show the methane to air concentration in the absence of direct methane emissions.  Given the complexity of upwind wind conditions, Lateral BG is more likely to be used
8. CH</t>
    </r>
    <r>
      <rPr>
        <vertAlign val="subscript"/>
        <sz val="11"/>
        <color theme="1"/>
        <rFont val="Arial"/>
        <family val="2"/>
      </rPr>
      <t>4</t>
    </r>
    <r>
      <rPr>
        <sz val="11"/>
        <color theme="1"/>
        <rFont val="Arial"/>
        <family val="2"/>
      </rPr>
      <t xml:space="preserve"> Upwind BG: This is the Upwind methane Background Mole Fraction. It is measured upwind of the methane plume, and is meant to show the methane to air concentration in the absence of direct methane emissions.	
9. CH</t>
    </r>
    <r>
      <rPr>
        <vertAlign val="subscript"/>
        <sz val="11"/>
        <color theme="1"/>
        <rFont val="Arial"/>
        <family val="2"/>
      </rPr>
      <t>4</t>
    </r>
    <r>
      <rPr>
        <sz val="11"/>
        <color theme="1"/>
        <rFont val="Arial"/>
        <family val="2"/>
      </rPr>
      <t xml:space="preserve"> Downwind Mole Fraction: Though not present in this data table, downwind mole fraction is what is measured in emission centered remote sensing surveys. It is the concentration of methane downwind of an emission source, and its comparison to the Background mole fractions help to discern how much of the methane present in the air can be contributed to local emissions. 
10. Plume Width: The plume width is the width of the emitted methane plume.</t>
    </r>
  </si>
  <si>
    <t>Prepared by</t>
  </si>
  <si>
    <t>This template was compiled by the Global Methane Initiative (GMI) and United Nations Economic Commission for Europe (UNECE) based on existing best practices to assist stakeholders, such as country governments, with gathering information on methane emissions from underground mining facilities (coal mines). Countries and companies can modify this template as needed to better suit their emission estimation needs.</t>
  </si>
  <si>
    <t>1. Facility Overview</t>
  </si>
  <si>
    <t>Tab Instructions:</t>
  </si>
  <si>
    <t>1a.)</t>
  </si>
  <si>
    <t>Fill out the following table with general information about this facility:</t>
  </si>
  <si>
    <t>A1</t>
  </si>
  <si>
    <t>A2</t>
  </si>
  <si>
    <t>Facility name:</t>
  </si>
  <si>
    <t>Reporting period:</t>
  </si>
  <si>
    <t>Comments: (optional)</t>
  </si>
  <si>
    <t xml:space="preserve">
1b.) </t>
  </si>
  <si>
    <t>B1</t>
  </si>
  <si>
    <t>B2</t>
  </si>
  <si>
    <t>B3</t>
  </si>
  <si>
    <t>Month</t>
  </si>
  <si>
    <r>
      <t>Monthly CH</t>
    </r>
    <r>
      <rPr>
        <b/>
        <vertAlign val="subscript"/>
        <sz val="11"/>
        <color theme="1"/>
        <rFont val="Arial"/>
        <family val="2"/>
      </rPr>
      <t>4</t>
    </r>
    <r>
      <rPr>
        <b/>
        <sz val="11"/>
        <color theme="1"/>
        <rFont val="Arial"/>
        <family val="2"/>
      </rPr>
      <t xml:space="preserve"> emissions (net) from all ventilation and degasification systems (facility total)
(metric ton CH</t>
    </r>
    <r>
      <rPr>
        <b/>
        <vertAlign val="subscript"/>
        <sz val="11"/>
        <color theme="1"/>
        <rFont val="Arial"/>
        <family val="2"/>
      </rPr>
      <t>4</t>
    </r>
    <r>
      <rPr>
        <b/>
        <sz val="11"/>
        <color theme="1"/>
        <rFont val="Arial"/>
        <family val="2"/>
      </rPr>
      <t xml:space="preserve">, unrounded) 
</t>
    </r>
  </si>
  <si>
    <r>
      <rPr>
        <b/>
        <sz val="11"/>
        <color rgb="FF000000"/>
        <rFont val="Arial"/>
        <family val="2"/>
      </rPr>
      <t>Monthly CO</t>
    </r>
    <r>
      <rPr>
        <b/>
        <vertAlign val="subscript"/>
        <sz val="11"/>
        <color rgb="FF000000"/>
        <rFont val="Arial"/>
        <family val="2"/>
      </rPr>
      <t>2</t>
    </r>
    <r>
      <rPr>
        <b/>
        <sz val="11"/>
        <color rgb="FF000000"/>
        <rFont val="Arial"/>
        <family val="2"/>
      </rPr>
      <t xml:space="preserve"> emissions from onsite destruction of coal mine gas CH</t>
    </r>
    <r>
      <rPr>
        <b/>
        <vertAlign val="subscript"/>
        <sz val="11"/>
        <color rgb="FF000000"/>
        <rFont val="Arial"/>
        <family val="2"/>
      </rPr>
      <t>4</t>
    </r>
    <r>
      <rPr>
        <b/>
        <sz val="11"/>
        <color rgb="FF000000"/>
        <rFont val="Arial"/>
        <family val="2"/>
      </rPr>
      <t xml:space="preserve"> (e.g., flaring)
(metric ton CO</t>
    </r>
    <r>
      <rPr>
        <b/>
        <vertAlign val="subscript"/>
        <sz val="11"/>
        <color rgb="FF000000"/>
        <rFont val="Arial"/>
        <family val="2"/>
      </rPr>
      <t>2</t>
    </r>
    <r>
      <rPr>
        <b/>
        <sz val="11"/>
        <color rgb="FF000000"/>
        <rFont val="Arial"/>
        <family val="2"/>
      </rPr>
      <t xml:space="preserve">, unrounded) 
</t>
    </r>
  </si>
  <si>
    <t>January</t>
  </si>
  <si>
    <t>February</t>
  </si>
  <si>
    <t>March</t>
  </si>
  <si>
    <t>April</t>
  </si>
  <si>
    <t>May</t>
  </si>
  <si>
    <t>June</t>
  </si>
  <si>
    <t>July</t>
  </si>
  <si>
    <t>August</t>
  </si>
  <si>
    <t>September</t>
  </si>
  <si>
    <t>October</t>
  </si>
  <si>
    <t>November</t>
  </si>
  <si>
    <t>December</t>
  </si>
  <si>
    <t>2. Well and Shaft</t>
  </si>
  <si>
    <t>2.)</t>
  </si>
  <si>
    <t>A3</t>
  </si>
  <si>
    <t>A4</t>
  </si>
  <si>
    <t>A5</t>
  </si>
  <si>
    <t>A6</t>
  </si>
  <si>
    <t>A7</t>
  </si>
  <si>
    <t>A8</t>
  </si>
  <si>
    <t>A9</t>
  </si>
  <si>
    <t>A10</t>
  </si>
  <si>
    <r>
      <t>If a well, is it associated with a degasification g</t>
    </r>
    <r>
      <rPr>
        <b/>
        <u/>
        <sz val="11"/>
        <color indexed="8"/>
        <rFont val="Arial"/>
        <family val="2"/>
      </rPr>
      <t>as collection</t>
    </r>
    <r>
      <rPr>
        <b/>
        <sz val="11"/>
        <color indexed="8"/>
        <rFont val="Arial"/>
        <family val="2"/>
      </rPr>
      <t xml:space="preserve"> system unit? 
</t>
    </r>
    <r>
      <rPr>
        <i/>
        <sz val="11"/>
        <color indexed="8"/>
        <rFont val="Arial"/>
        <family val="2"/>
      </rPr>
      <t>NOTE: If yes, please provide details on the gas collection system in tab '5. Degas Collection'</t>
    </r>
    <r>
      <rPr>
        <b/>
        <sz val="11"/>
        <color indexed="8"/>
        <rFont val="Arial"/>
        <family val="2"/>
      </rPr>
      <t xml:space="preserve">
</t>
    </r>
  </si>
  <si>
    <t xml:space="preserve">Description
</t>
  </si>
  <si>
    <t xml:space="preserve">Additional information for description (if 'Other')
</t>
  </si>
  <si>
    <t xml:space="preserve">Indicate whether the well or shaft is monitored individually, or as part of a centralized monitoring point
</t>
  </si>
  <si>
    <t xml:space="preserve">Identify the Centralized Monitoring Point 
</t>
  </si>
  <si>
    <t>Centralized Monitoring Point or Well ID for elsewhere in spreadsheet</t>
  </si>
  <si>
    <t>Centralized Monitoring Point or Shaft ID for elsewhere in spreadsheet</t>
  </si>
  <si>
    <t>Composite List of Centralized Monitoring Points, Well, and Shaft IDs</t>
  </si>
  <si>
    <t>Sorter</t>
  </si>
  <si>
    <t>Column J Value</t>
  </si>
  <si>
    <t>CMPW</t>
  </si>
  <si>
    <t>Column K Value</t>
  </si>
  <si>
    <t>CMPS</t>
  </si>
  <si>
    <t>Column L Value</t>
  </si>
  <si>
    <t>CMP</t>
  </si>
  <si>
    <t>Pick list for A3</t>
  </si>
  <si>
    <t>exhaust vent shaft</t>
  </si>
  <si>
    <t>No, well is not associated with degasification gas collection system</t>
  </si>
  <si>
    <t>Yes, degasification system will be described in 5. Degas Collection tab</t>
  </si>
  <si>
    <t>bleeder shaft</t>
  </si>
  <si>
    <t>Other (specify)</t>
  </si>
  <si>
    <t>surface gob (goaf) drainage well</t>
  </si>
  <si>
    <t>in-mine pre-mine drainage well or system</t>
  </si>
  <si>
    <t>in-mine gob (goaf) drainage well or system</t>
  </si>
  <si>
    <t>Do not delete these rows</t>
  </si>
  <si>
    <t>surface pre-mine drainage wells</t>
  </si>
  <si>
    <t>in-mine cross-measure borehole well or system</t>
  </si>
  <si>
    <t>3. Ventilation Monthly</t>
  </si>
  <si>
    <t xml:space="preserve">3.)
</t>
  </si>
  <si>
    <t>Fill out the following table for ventilation monitoring points on a monthly basis. Complete the table from top to bottom and left to right without skipping rows.</t>
  </si>
  <si>
    <r>
      <rPr>
        <sz val="18"/>
        <color rgb="FF000000"/>
        <rFont val="Times New Roman"/>
        <family val="1"/>
      </rPr>
      <t>CH</t>
    </r>
    <r>
      <rPr>
        <vertAlign val="subscript"/>
        <sz val="18"/>
        <color rgb="FF000000"/>
        <rFont val="Times New Roman"/>
        <family val="1"/>
      </rPr>
      <t>4v</t>
    </r>
    <r>
      <rPr>
        <sz val="18"/>
        <color rgb="FF000000"/>
        <rFont val="Times New Roman"/>
        <family val="1"/>
      </rPr>
      <t xml:space="preserve"> = </t>
    </r>
    <r>
      <rPr>
        <sz val="18"/>
        <color rgb="FFFF6699"/>
        <rFont val="Times New Roman"/>
        <family val="1"/>
      </rPr>
      <t>n</t>
    </r>
    <r>
      <rPr>
        <sz val="18"/>
        <color rgb="FF000000"/>
        <rFont val="Times New Roman"/>
        <family val="1"/>
      </rPr>
      <t xml:space="preserve"> * </t>
    </r>
    <r>
      <rPr>
        <sz val="28"/>
        <color rgb="FF000000"/>
        <rFont val="Times New Roman"/>
        <family val="1"/>
      </rPr>
      <t>(</t>
    </r>
    <r>
      <rPr>
        <sz val="18"/>
        <color rgb="FFFF9900"/>
        <rFont val="Times New Roman"/>
        <family val="1"/>
      </rPr>
      <t xml:space="preserve">V </t>
    </r>
    <r>
      <rPr>
        <sz val="18"/>
        <color rgb="FF000000"/>
        <rFont val="Times New Roman"/>
        <family val="1"/>
      </rPr>
      <t xml:space="preserve">* </t>
    </r>
    <r>
      <rPr>
        <sz val="18"/>
        <color rgb="FF00FFFF"/>
        <rFont val="Times New Roman"/>
        <family val="1"/>
      </rPr>
      <t>MCF</t>
    </r>
    <r>
      <rPr>
        <sz val="18"/>
        <color rgb="FF000000"/>
        <rFont val="Times New Roman"/>
        <family val="1"/>
      </rPr>
      <t xml:space="preserve"> * (</t>
    </r>
    <r>
      <rPr>
        <sz val="18"/>
        <color rgb="FF00B0F0"/>
        <rFont val="Times New Roman"/>
        <family val="1"/>
      </rPr>
      <t>C</t>
    </r>
    <r>
      <rPr>
        <sz val="18"/>
        <color rgb="FF000000"/>
        <rFont val="Times New Roman"/>
        <family val="1"/>
      </rPr>
      <t xml:space="preserve"> / 100%) * 0.6776 kg/m</t>
    </r>
    <r>
      <rPr>
        <vertAlign val="superscript"/>
        <sz val="18"/>
        <color rgb="FF000000"/>
        <rFont val="Times New Roman"/>
        <family val="1"/>
      </rPr>
      <t>3</t>
    </r>
    <r>
      <rPr>
        <sz val="18"/>
        <color rgb="FF000000"/>
        <rFont val="Times New Roman"/>
        <family val="1"/>
      </rPr>
      <t xml:space="preserve"> * (288.706 K/</t>
    </r>
    <r>
      <rPr>
        <sz val="18"/>
        <color rgb="FFD86DCD"/>
        <rFont val="Times New Roman"/>
        <family val="1"/>
      </rPr>
      <t>T</t>
    </r>
    <r>
      <rPr>
        <sz val="18"/>
        <color rgb="FF000000"/>
        <rFont val="Times New Roman"/>
        <family val="1"/>
      </rPr>
      <t>) * (</t>
    </r>
    <r>
      <rPr>
        <sz val="18"/>
        <color rgb="FF4EA72E"/>
        <rFont val="Times New Roman"/>
        <family val="1"/>
      </rPr>
      <t>P</t>
    </r>
    <r>
      <rPr>
        <sz val="18"/>
        <color rgb="FF000000"/>
        <rFont val="Times New Roman"/>
        <family val="1"/>
      </rPr>
      <t xml:space="preserve"> / 101,325 Pa) * 1,440 * (1 / 1000)</t>
    </r>
    <r>
      <rPr>
        <sz val="28"/>
        <color rgb="FF000000"/>
        <rFont val="Times New Roman"/>
        <family val="1"/>
      </rPr>
      <t>)</t>
    </r>
  </si>
  <si>
    <t>*</t>
  </si>
  <si>
    <t>A11</t>
  </si>
  <si>
    <t>A12</t>
  </si>
  <si>
    <t>A13</t>
  </si>
  <si>
    <t>A14</t>
  </si>
  <si>
    <t>A15</t>
  </si>
  <si>
    <t>A16</t>
  </si>
  <si>
    <t>A17</t>
  </si>
  <si>
    <t>A18</t>
  </si>
  <si>
    <t>A19</t>
  </si>
  <si>
    <t>A20</t>
  </si>
  <si>
    <t>A21</t>
  </si>
  <si>
    <t>A22</t>
  </si>
  <si>
    <t>A23</t>
  </si>
  <si>
    <t>A24</t>
  </si>
  <si>
    <t>A25</t>
  </si>
  <si>
    <t>A26</t>
  </si>
  <si>
    <t>A27</t>
  </si>
  <si>
    <t>A28</t>
  </si>
  <si>
    <t>A29</t>
  </si>
  <si>
    <t>A30</t>
  </si>
  <si>
    <t>A31</t>
  </si>
  <si>
    <t xml:space="preserve">Ventilation Monitoring Point
that corresponds to centralized monitoring point or individual shaft from previous tab
</t>
  </si>
  <si>
    <r>
      <rPr>
        <b/>
        <i/>
        <u/>
        <sz val="11"/>
        <rFont val="Arial"/>
        <family val="2"/>
      </rPr>
      <t xml:space="preserve">Inputs for parameter n
</t>
    </r>
    <r>
      <rPr>
        <b/>
        <i/>
        <sz val="11"/>
        <rFont val="Arial"/>
        <family val="2"/>
      </rPr>
      <t xml:space="preserve">
</t>
    </r>
    <r>
      <rPr>
        <b/>
        <sz val="11"/>
        <rFont val="Arial"/>
        <family val="2"/>
      </rPr>
      <t xml:space="preserve">
Dates where active ventilation of mining operations is taking place 
(MM/DD/YYYY)
</t>
    </r>
  </si>
  <si>
    <r>
      <rPr>
        <b/>
        <i/>
        <u/>
        <sz val="11"/>
        <rFont val="Arial"/>
        <family val="2"/>
      </rPr>
      <t xml:space="preserve">Input for parameter n
</t>
    </r>
    <r>
      <rPr>
        <b/>
        <i/>
        <sz val="11"/>
        <rFont val="Arial"/>
        <family val="2"/>
      </rPr>
      <t xml:space="preserve">
</t>
    </r>
    <r>
      <rPr>
        <b/>
        <sz val="11"/>
        <rFont val="Arial"/>
        <family val="2"/>
      </rPr>
      <t>Number of full days with active ventilation</t>
    </r>
  </si>
  <si>
    <r>
      <rPr>
        <b/>
        <i/>
        <u/>
        <sz val="11"/>
        <color theme="1"/>
        <rFont val="Arial"/>
        <family val="2"/>
      </rPr>
      <t xml:space="preserve">Input for parameter V 
</t>
    </r>
    <r>
      <rPr>
        <b/>
        <sz val="11"/>
        <color theme="1"/>
        <rFont val="Arial"/>
        <family val="2"/>
      </rPr>
      <t xml:space="preserve">
Method used to determine flow rate</t>
    </r>
  </si>
  <si>
    <r>
      <rPr>
        <b/>
        <i/>
        <u/>
        <sz val="11"/>
        <color theme="1"/>
        <rFont val="Arial"/>
        <family val="2"/>
      </rPr>
      <t xml:space="preserve">Input for parameter V </t>
    </r>
    <r>
      <rPr>
        <b/>
        <sz val="11"/>
        <color theme="1"/>
        <rFont val="Arial"/>
        <family val="2"/>
      </rPr>
      <t xml:space="preserve">
Monthly volumetric flow rate used in Eq. 1
(acm/m or scm/m per selection in field A6)
</t>
    </r>
  </si>
  <si>
    <r>
      <rPr>
        <b/>
        <i/>
        <u/>
        <sz val="11"/>
        <color theme="1"/>
        <rFont val="Arial"/>
        <family val="2"/>
      </rPr>
      <t>Input for parameter V</t>
    </r>
    <r>
      <rPr>
        <b/>
        <sz val="11"/>
        <color theme="1"/>
        <rFont val="Arial"/>
        <family val="2"/>
      </rPr>
      <t xml:space="preserve">
Specify units (actual cubic meters per minute or standard cubic meters per minute) for parameter V, monthly volumetric flow rate
</t>
    </r>
  </si>
  <si>
    <r>
      <rPr>
        <b/>
        <i/>
        <u/>
        <sz val="11"/>
        <color theme="1"/>
        <rFont val="Arial"/>
        <family val="2"/>
      </rPr>
      <t>Input for parameter V</t>
    </r>
    <r>
      <rPr>
        <b/>
        <sz val="11"/>
        <color theme="1"/>
        <rFont val="Arial"/>
        <family val="2"/>
      </rPr>
      <t xml:space="preserve">
If applicable, length of time that substitute data are used for the monthly volumetric flow rate used in Eq. 1 
(hours) 
</t>
    </r>
  </si>
  <si>
    <r>
      <rPr>
        <b/>
        <i/>
        <u/>
        <sz val="11"/>
        <color theme="1"/>
        <rFont val="Arial"/>
        <family val="2"/>
      </rPr>
      <t xml:space="preserve">Input for parameter V
</t>
    </r>
    <r>
      <rPr>
        <b/>
        <sz val="11"/>
        <color theme="1"/>
        <rFont val="Arial"/>
        <family val="2"/>
      </rPr>
      <t xml:space="preserve">
Location of each measurement of flow rate used in Eq. 1</t>
    </r>
  </si>
  <si>
    <r>
      <rPr>
        <b/>
        <i/>
        <u/>
        <sz val="11"/>
        <color theme="1"/>
        <rFont val="Arial"/>
        <family val="2"/>
      </rPr>
      <t>Input for parameter V</t>
    </r>
    <r>
      <rPr>
        <b/>
        <sz val="11"/>
        <color theme="1"/>
        <rFont val="Arial"/>
        <family val="2"/>
      </rPr>
      <t xml:space="preserve">
Date of each measurement of flow rate used in Eq. 1 
(MM/DD/YYYY)
 </t>
    </r>
  </si>
  <si>
    <r>
      <rPr>
        <b/>
        <i/>
        <u/>
        <sz val="11"/>
        <color theme="1"/>
        <rFont val="Arial"/>
        <family val="2"/>
      </rPr>
      <t>Input for parameter V</t>
    </r>
    <r>
      <rPr>
        <b/>
        <sz val="11"/>
        <color theme="1"/>
        <rFont val="Arial"/>
        <family val="2"/>
      </rPr>
      <t xml:space="preserve">
If applicable, dates when continuous monitoring equipment for the </t>
    </r>
    <r>
      <rPr>
        <b/>
        <u/>
        <sz val="11"/>
        <color indexed="8"/>
        <rFont val="Arial"/>
        <family val="2"/>
      </rPr>
      <t>flow rate</t>
    </r>
    <r>
      <rPr>
        <b/>
        <sz val="11"/>
        <color indexed="8"/>
        <rFont val="Arial"/>
        <family val="2"/>
      </rPr>
      <t xml:space="preserve"> is not properly functioning
(MM/DD/YYYY)
</t>
    </r>
  </si>
  <si>
    <r>
      <rPr>
        <b/>
        <i/>
        <u/>
        <sz val="11"/>
        <color theme="1"/>
        <rFont val="Arial"/>
        <family val="2"/>
      </rPr>
      <t>Input for parameter C</t>
    </r>
    <r>
      <rPr>
        <b/>
        <sz val="11"/>
        <color theme="1"/>
        <rFont val="Arial"/>
        <family val="2"/>
      </rPr>
      <t xml:space="preserve">
Method used to determine concentration</t>
    </r>
  </si>
  <si>
    <r>
      <rPr>
        <b/>
        <i/>
        <u/>
        <sz val="11"/>
        <color theme="1"/>
        <rFont val="Arial"/>
        <family val="2"/>
      </rPr>
      <t>Input for parameter C</t>
    </r>
    <r>
      <rPr>
        <b/>
        <sz val="11"/>
        <color theme="1"/>
        <rFont val="Arial"/>
        <family val="2"/>
      </rPr>
      <t xml:space="preserve">
C - Monthly CH</t>
    </r>
    <r>
      <rPr>
        <b/>
        <vertAlign val="subscript"/>
        <sz val="11"/>
        <color theme="1"/>
        <rFont val="Arial"/>
        <family val="2"/>
      </rPr>
      <t>4</t>
    </r>
    <r>
      <rPr>
        <b/>
        <sz val="11"/>
        <color theme="1"/>
        <rFont val="Arial"/>
        <family val="2"/>
      </rPr>
      <t xml:space="preserve"> concentration 
used in Eq. 1
(volume %)
</t>
    </r>
  </si>
  <si>
    <r>
      <rPr>
        <b/>
        <i/>
        <u/>
        <sz val="11"/>
        <color theme="1"/>
        <rFont val="Arial"/>
        <family val="2"/>
      </rPr>
      <t>Input for parameter C</t>
    </r>
    <r>
      <rPr>
        <b/>
        <sz val="11"/>
        <color theme="1"/>
        <rFont val="Arial"/>
        <family val="2"/>
      </rPr>
      <t xml:space="preserve">
If applicable, length of time that substitute data are used for the monthly CH</t>
    </r>
    <r>
      <rPr>
        <b/>
        <vertAlign val="subscript"/>
        <sz val="11"/>
        <color theme="1"/>
        <rFont val="Arial"/>
        <family val="2"/>
      </rPr>
      <t>4</t>
    </r>
    <r>
      <rPr>
        <b/>
        <sz val="11"/>
        <color theme="1"/>
        <rFont val="Arial"/>
        <family val="2"/>
      </rPr>
      <t xml:space="preserve"> concentration 
(hours) 
</t>
    </r>
  </si>
  <si>
    <r>
      <rPr>
        <b/>
        <i/>
        <u/>
        <sz val="11"/>
        <color theme="1"/>
        <rFont val="Arial"/>
        <family val="2"/>
      </rPr>
      <t>Input for parameter C</t>
    </r>
    <r>
      <rPr>
        <b/>
        <sz val="11"/>
        <color theme="1"/>
        <rFont val="Arial"/>
        <family val="2"/>
      </rPr>
      <t xml:space="preserve">
Location of each measurement of concentration  </t>
    </r>
  </si>
  <si>
    <r>
      <rPr>
        <b/>
        <i/>
        <u/>
        <sz val="11"/>
        <color theme="1"/>
        <rFont val="Arial"/>
        <family val="2"/>
      </rPr>
      <t>Input for parameter C</t>
    </r>
    <r>
      <rPr>
        <b/>
        <sz val="11"/>
        <color theme="1"/>
        <rFont val="Arial"/>
        <family val="2"/>
      </rPr>
      <t xml:space="preserve">
Date of each measurement of concentration 
(MM/DD/YYYY)
</t>
    </r>
  </si>
  <si>
    <r>
      <rPr>
        <b/>
        <i/>
        <u/>
        <sz val="11"/>
        <color theme="1"/>
        <rFont val="Arial"/>
        <family val="2"/>
      </rPr>
      <t>Input for parameter C</t>
    </r>
    <r>
      <rPr>
        <b/>
        <sz val="11"/>
        <color theme="1"/>
        <rFont val="Arial"/>
        <family val="2"/>
      </rPr>
      <t xml:space="preserve">
If applicable, dates when continuous monitoring equipment for the </t>
    </r>
    <r>
      <rPr>
        <b/>
        <u/>
        <sz val="11"/>
        <color indexed="8"/>
        <rFont val="Arial"/>
        <family val="2"/>
      </rPr>
      <t>concentration</t>
    </r>
    <r>
      <rPr>
        <b/>
        <sz val="11"/>
        <color indexed="8"/>
        <rFont val="Arial"/>
        <family val="2"/>
      </rPr>
      <t xml:space="preserve"> is not properly functioning
(MM/DD/YYYY)
</t>
    </r>
  </si>
  <si>
    <r>
      <rPr>
        <b/>
        <i/>
        <u/>
        <sz val="11"/>
        <color rgb="FF000000"/>
        <rFont val="Arial"/>
        <family val="2"/>
      </rPr>
      <t xml:space="preserve">Input for parameter T (unless standard cubic meters are used)
</t>
    </r>
    <r>
      <rPr>
        <b/>
        <sz val="11"/>
        <color rgb="FF000000"/>
        <rFont val="Arial"/>
        <family val="2"/>
      </rPr>
      <t xml:space="preserve">
Temperature 
used in Eq. 1
(K)
</t>
    </r>
  </si>
  <si>
    <r>
      <rPr>
        <b/>
        <i/>
        <u/>
        <sz val="11"/>
        <color theme="1"/>
        <rFont val="Arial"/>
        <family val="2"/>
      </rPr>
      <t>Input for parameter T (unless standard cubic meters are used)</t>
    </r>
    <r>
      <rPr>
        <b/>
        <sz val="11"/>
        <color theme="1"/>
        <rFont val="Arial"/>
        <family val="2"/>
      </rPr>
      <t xml:space="preserve">
If applicable, length of time that substitute data are used for the temperature used in Eq. 1 
(hours) 
</t>
    </r>
  </si>
  <si>
    <r>
      <rPr>
        <b/>
        <i/>
        <u/>
        <sz val="11"/>
        <color theme="1"/>
        <rFont val="Arial"/>
        <family val="2"/>
      </rPr>
      <t>Input for parameter P (unless standard cubic meters are used)</t>
    </r>
    <r>
      <rPr>
        <b/>
        <sz val="11"/>
        <color theme="1"/>
        <rFont val="Arial"/>
        <family val="2"/>
      </rPr>
      <t xml:space="preserve">
Absolute Pressure
 used in Eq. 1
(Pa)
</t>
    </r>
  </si>
  <si>
    <r>
      <rPr>
        <b/>
        <i/>
        <u/>
        <sz val="11"/>
        <color theme="1"/>
        <rFont val="Arial"/>
        <family val="2"/>
      </rPr>
      <t>Input for parameter P (unless standard cubic meters are used)</t>
    </r>
    <r>
      <rPr>
        <b/>
        <sz val="11"/>
        <color theme="1"/>
        <rFont val="Arial"/>
        <family val="2"/>
      </rPr>
      <t xml:space="preserve">
In applicable, length of time that substitute data are used for the pressure used in Eq. 1 
(hours) 
</t>
    </r>
  </si>
  <si>
    <r>
      <rPr>
        <b/>
        <i/>
        <u/>
        <sz val="11"/>
        <color theme="1"/>
        <rFont val="Arial"/>
        <family val="2"/>
      </rPr>
      <t>Input for parameter MCF</t>
    </r>
    <r>
      <rPr>
        <b/>
        <sz val="11"/>
        <color theme="1"/>
        <rFont val="Arial"/>
        <family val="2"/>
      </rPr>
      <t xml:space="preserve">
Were the monthly Ventilation Flow Rate and monthly CH</t>
    </r>
    <r>
      <rPr>
        <b/>
        <vertAlign val="subscript"/>
        <sz val="11"/>
        <color theme="1"/>
        <rFont val="Arial"/>
        <family val="2"/>
      </rPr>
      <t>4</t>
    </r>
    <r>
      <rPr>
        <b/>
        <sz val="11"/>
        <color theme="1"/>
        <rFont val="Arial"/>
        <family val="2"/>
      </rPr>
      <t xml:space="preserve"> Concentration measured on the same basis?
</t>
    </r>
  </si>
  <si>
    <r>
      <rPr>
        <b/>
        <i/>
        <u/>
        <sz val="11"/>
        <color theme="1"/>
        <rFont val="Arial"/>
        <family val="2"/>
      </rPr>
      <t>Input for parameter MCF</t>
    </r>
    <r>
      <rPr>
        <b/>
        <sz val="11"/>
        <color theme="1"/>
        <rFont val="Arial"/>
        <family val="2"/>
      </rPr>
      <t xml:space="preserve">
Was a flow meter used? </t>
    </r>
  </si>
  <si>
    <r>
      <rPr>
        <b/>
        <i/>
        <u/>
        <sz val="11"/>
        <rFont val="Arial"/>
        <family val="2"/>
      </rPr>
      <t>Input for parameter MCF</t>
    </r>
    <r>
      <rPr>
        <b/>
        <sz val="11"/>
        <rFont val="Arial"/>
        <family val="2"/>
      </rPr>
      <t xml:space="preserve">
fH</t>
    </r>
    <r>
      <rPr>
        <b/>
        <vertAlign val="subscript"/>
        <sz val="11"/>
        <rFont val="Arial"/>
        <family val="2"/>
      </rPr>
      <t>2</t>
    </r>
    <r>
      <rPr>
        <b/>
        <sz val="11"/>
        <rFont val="Arial"/>
        <family val="2"/>
      </rPr>
      <t xml:space="preserve">O - Moisture content used in Eq. 1
(cubic meters water per cubic meters biogas)
</t>
    </r>
  </si>
  <si>
    <r>
      <rPr>
        <b/>
        <i/>
        <u/>
        <sz val="11"/>
        <color theme="1"/>
        <rFont val="Arial"/>
        <family val="2"/>
      </rPr>
      <t>Input for parameter MCF</t>
    </r>
    <r>
      <rPr>
        <b/>
        <sz val="11"/>
        <color theme="1"/>
        <rFont val="Arial"/>
        <family val="2"/>
      </rPr>
      <t xml:space="preserve">
If applicable, length of time that substitute data are used for the moisture content used in Eq. 1 
(hours) 
</t>
    </r>
  </si>
  <si>
    <r>
      <rPr>
        <b/>
        <i/>
        <u/>
        <sz val="11"/>
        <rFont val="Arial"/>
        <family val="2"/>
      </rPr>
      <t>Input for parameter MCF</t>
    </r>
    <r>
      <rPr>
        <b/>
        <sz val="11"/>
        <rFont val="Arial"/>
        <family val="2"/>
      </rPr>
      <t xml:space="preserve">
Moisture correction factor used in Eq. 1 
</t>
    </r>
  </si>
  <si>
    <r>
      <rPr>
        <b/>
        <i/>
        <u/>
        <sz val="11"/>
        <color theme="1"/>
        <rFont val="Arial"/>
        <family val="2"/>
      </rPr>
      <t>Input for parameter MCF</t>
    </r>
    <r>
      <rPr>
        <b/>
        <sz val="11"/>
        <color theme="1"/>
        <rFont val="Arial"/>
        <family val="2"/>
      </rPr>
      <t xml:space="preserve">
If applicable, length of time that substitute data are used for the moisture correction factor used in Eq. 1 
(hours) 
</t>
    </r>
  </si>
  <si>
    <r>
      <t>CH</t>
    </r>
    <r>
      <rPr>
        <b/>
        <vertAlign val="subscript"/>
        <sz val="11"/>
        <color theme="1"/>
        <rFont val="Arial"/>
        <family val="2"/>
      </rPr>
      <t>4V</t>
    </r>
    <r>
      <rPr>
        <b/>
        <sz val="11"/>
        <color theme="1"/>
        <rFont val="Arial"/>
        <family val="2"/>
      </rPr>
      <t xml:space="preserve"> - Monthly CH</t>
    </r>
    <r>
      <rPr>
        <b/>
        <vertAlign val="subscript"/>
        <sz val="11"/>
        <color theme="1"/>
        <rFont val="Arial"/>
        <family val="2"/>
      </rPr>
      <t xml:space="preserve">4 </t>
    </r>
    <r>
      <rPr>
        <b/>
        <sz val="11"/>
        <color theme="1"/>
        <rFont val="Arial"/>
        <family val="2"/>
      </rPr>
      <t xml:space="preserve">
liberated from ventilation monitoring point
(metric tons CH</t>
    </r>
    <r>
      <rPr>
        <b/>
        <vertAlign val="subscript"/>
        <sz val="11"/>
        <color theme="1"/>
        <rFont val="Arial"/>
        <family val="2"/>
      </rPr>
      <t>4</t>
    </r>
    <r>
      <rPr>
        <b/>
        <sz val="11"/>
        <color theme="1"/>
        <rFont val="Arial"/>
        <family val="2"/>
      </rPr>
      <t>)
---
Output of Eq. 1</t>
    </r>
  </si>
  <si>
    <t>Start date</t>
  </si>
  <si>
    <t>Stop date</t>
  </si>
  <si>
    <t>Do not delete these rows [edit as needed], pick list for A5 and A13</t>
  </si>
  <si>
    <t>Monitored using grab samples performed by coal mine</t>
  </si>
  <si>
    <t>Flow rate and CH4 concentration were measured on a wet basis</t>
  </si>
  <si>
    <t>A flow meter was used and the flow meter did not automatically correct for moisture content</t>
  </si>
  <si>
    <t>Flow rate was measured on a wet basis and CH4 concentration was measured on a dry basis</t>
  </si>
  <si>
    <t>A flow meter was used and the flow meter automatically corrected for moisture content</t>
  </si>
  <si>
    <t>Monitored using grab samples performed by an independent third party</t>
  </si>
  <si>
    <t>Flow rate was measured on a dry basis and CH4 concentration was measured on a wet basis</t>
  </si>
  <si>
    <t>Monitored using continuous emissions monitoring systems (CEMS)</t>
  </si>
  <si>
    <t>Flow rate and CH4 concentration were measured on a dry basis</t>
  </si>
  <si>
    <t>A flow meter was not used</t>
  </si>
  <si>
    <t>Dry</t>
  </si>
  <si>
    <t>Wet</t>
  </si>
  <si>
    <t>Yes</t>
  </si>
  <si>
    <t>No</t>
  </si>
  <si>
    <t>Picklist for Column A27</t>
  </si>
  <si>
    <t>Picklist for Column A26</t>
  </si>
  <si>
    <t>4. Degas Monthly</t>
  </si>
  <si>
    <t>4.)</t>
  </si>
  <si>
    <t>Fill out the following table for Degasification Gas Collection System Monitoring Points on a monthly basis. Complete the table from top to bottom without skipping rows. If no degasification systems are present in the facility, this tab can be left blank.</t>
  </si>
  <si>
    <r>
      <rPr>
        <sz val="18"/>
        <color rgb="FF000000"/>
        <rFont val="Times New Roman"/>
        <family val="1"/>
      </rPr>
      <t>CH</t>
    </r>
    <r>
      <rPr>
        <vertAlign val="subscript"/>
        <sz val="18"/>
        <color rgb="FF000000"/>
        <rFont val="Times New Roman"/>
        <family val="1"/>
      </rPr>
      <t>4D</t>
    </r>
    <r>
      <rPr>
        <sz val="18"/>
        <color rgb="FF000000"/>
        <rFont val="Times New Roman"/>
        <family val="1"/>
      </rPr>
      <t xml:space="preserve"> = </t>
    </r>
    <r>
      <rPr>
        <sz val="18"/>
        <color rgb="FFFF9999"/>
        <rFont val="Times New Roman"/>
        <family val="1"/>
      </rPr>
      <t>n</t>
    </r>
    <r>
      <rPr>
        <sz val="18"/>
        <color rgb="FF000000"/>
        <rFont val="Times New Roman"/>
        <family val="1"/>
      </rPr>
      <t>∑</t>
    </r>
    <r>
      <rPr>
        <sz val="28"/>
        <color rgb="FF000000"/>
        <rFont val="Times New Roman"/>
        <family val="1"/>
      </rPr>
      <t>(</t>
    </r>
    <r>
      <rPr>
        <sz val="18"/>
        <color rgb="FFE97132"/>
        <rFont val="Times New Roman"/>
        <family val="1"/>
      </rPr>
      <t>V</t>
    </r>
    <r>
      <rPr>
        <vertAlign val="subscript"/>
        <sz val="18"/>
        <color rgb="FFE97132"/>
        <rFont val="Times New Roman"/>
        <family val="1"/>
      </rPr>
      <t>i</t>
    </r>
    <r>
      <rPr>
        <sz val="18"/>
        <color rgb="FF000000"/>
        <rFont val="Times New Roman"/>
        <family val="1"/>
      </rPr>
      <t xml:space="preserve"> * </t>
    </r>
    <r>
      <rPr>
        <sz val="18"/>
        <color rgb="FF00E3DE"/>
        <rFont val="Times New Roman"/>
        <family val="1"/>
      </rPr>
      <t>MCF</t>
    </r>
    <r>
      <rPr>
        <sz val="18"/>
        <color rgb="FF000000"/>
        <rFont val="Times New Roman"/>
        <family val="1"/>
      </rPr>
      <t xml:space="preserve"> * (</t>
    </r>
    <r>
      <rPr>
        <sz val="18"/>
        <color rgb="FF0070C0"/>
        <rFont val="Times New Roman"/>
        <family val="1"/>
      </rPr>
      <t>C</t>
    </r>
    <r>
      <rPr>
        <vertAlign val="subscript"/>
        <sz val="18"/>
        <color rgb="FF0070C0"/>
        <rFont val="Times New Roman"/>
        <family val="1"/>
      </rPr>
      <t>i</t>
    </r>
    <r>
      <rPr>
        <vertAlign val="subscript"/>
        <sz val="18"/>
        <color rgb="FF000000"/>
        <rFont val="Times New Roman"/>
        <family val="1"/>
      </rPr>
      <t xml:space="preserve"> </t>
    </r>
    <r>
      <rPr>
        <sz val="18"/>
        <color rgb="FF000000"/>
        <rFont val="Times New Roman"/>
        <family val="1"/>
      </rPr>
      <t>/ 100%) * 0.6776 kg/m</t>
    </r>
    <r>
      <rPr>
        <vertAlign val="superscript"/>
        <sz val="18"/>
        <color rgb="FF000000"/>
        <rFont val="Times New Roman"/>
        <family val="1"/>
      </rPr>
      <t>3</t>
    </r>
    <r>
      <rPr>
        <sz val="18"/>
        <color rgb="FF000000"/>
        <rFont val="Times New Roman"/>
        <family val="1"/>
      </rPr>
      <t xml:space="preserve"> * (288.706 K / </t>
    </r>
    <r>
      <rPr>
        <sz val="18"/>
        <color rgb="FF7030A0"/>
        <rFont val="Times New Roman"/>
        <family val="1"/>
      </rPr>
      <t>T</t>
    </r>
    <r>
      <rPr>
        <vertAlign val="subscript"/>
        <sz val="18"/>
        <color rgb="FF7030A0"/>
        <rFont val="Times New Roman"/>
        <family val="1"/>
      </rPr>
      <t>i</t>
    </r>
    <r>
      <rPr>
        <sz val="18"/>
        <color rgb="FF000000"/>
        <rFont val="Times New Roman"/>
        <family val="1"/>
      </rPr>
      <t>) * (</t>
    </r>
    <r>
      <rPr>
        <sz val="18"/>
        <color rgb="FF196B24"/>
        <rFont val="Times New Roman"/>
        <family val="1"/>
      </rPr>
      <t>P</t>
    </r>
    <r>
      <rPr>
        <vertAlign val="subscript"/>
        <sz val="18"/>
        <color rgb="FF196B24"/>
        <rFont val="Times New Roman"/>
        <family val="1"/>
      </rPr>
      <t>i</t>
    </r>
    <r>
      <rPr>
        <sz val="18"/>
        <color rgb="FF196B24"/>
        <rFont val="Times New Roman"/>
        <family val="1"/>
      </rPr>
      <t xml:space="preserve"> </t>
    </r>
    <r>
      <rPr>
        <sz val="18"/>
        <color rgb="FF000000"/>
        <rFont val="Times New Roman"/>
        <family val="1"/>
      </rPr>
      <t>/ 101,325 Pa) * 1,440 * (1 / 1000)</t>
    </r>
    <r>
      <rPr>
        <sz val="28"/>
        <color rgb="FF000000"/>
        <rFont val="Times New Roman"/>
        <family val="1"/>
      </rPr>
      <t>)</t>
    </r>
  </si>
  <si>
    <r>
      <rPr>
        <b/>
        <i/>
        <u/>
        <sz val="11"/>
        <color theme="1"/>
        <rFont val="Arial"/>
        <family val="2"/>
      </rPr>
      <t xml:space="preserve">Input for parameter n </t>
    </r>
    <r>
      <rPr>
        <b/>
        <sz val="11"/>
        <color theme="1"/>
        <rFont val="Arial"/>
        <family val="2"/>
      </rPr>
      <t xml:space="preserve">
Dates where degasification of mining operations is taking place 
(MM/DD/YYYY)
</t>
    </r>
  </si>
  <si>
    <r>
      <rPr>
        <b/>
        <i/>
        <u/>
        <sz val="11"/>
        <rFont val="Arial"/>
        <family val="2"/>
      </rPr>
      <t xml:space="preserve">Input for parameter n
</t>
    </r>
    <r>
      <rPr>
        <b/>
        <i/>
        <sz val="11"/>
        <rFont val="Arial"/>
        <family val="2"/>
      </rPr>
      <t xml:space="preserve">
</t>
    </r>
    <r>
      <rPr>
        <b/>
        <sz val="11"/>
        <rFont val="Arial"/>
        <family val="2"/>
      </rPr>
      <t>Number of full days with active degasification system</t>
    </r>
  </si>
  <si>
    <r>
      <rPr>
        <b/>
        <i/>
        <u/>
        <sz val="11"/>
        <color theme="1"/>
        <rFont val="Arial"/>
        <family val="2"/>
      </rPr>
      <t>Input for parameter Vi</t>
    </r>
    <r>
      <rPr>
        <b/>
        <sz val="11"/>
        <color theme="1"/>
        <rFont val="Arial"/>
        <family val="2"/>
      </rPr>
      <t xml:space="preserve">
Vi - Monthly volumetric flow rate used to calculate CH</t>
    </r>
    <r>
      <rPr>
        <b/>
        <vertAlign val="subscript"/>
        <sz val="11"/>
        <color theme="1"/>
        <rFont val="Arial"/>
        <family val="2"/>
      </rPr>
      <t>4</t>
    </r>
    <r>
      <rPr>
        <b/>
        <sz val="11"/>
        <color theme="1"/>
        <rFont val="Arial"/>
        <family val="2"/>
      </rPr>
      <t xml:space="preserve"> liberated from degasification systems, used 
in Eq. 3
(acm/m or scm/m per selection in column A6)
</t>
    </r>
  </si>
  <si>
    <r>
      <rPr>
        <b/>
        <i/>
        <u/>
        <sz val="11"/>
        <color theme="1"/>
        <rFont val="Arial"/>
        <family val="2"/>
      </rPr>
      <t>Input for parameter Vi</t>
    </r>
    <r>
      <rPr>
        <b/>
        <sz val="11"/>
        <color theme="1"/>
        <rFont val="Arial"/>
        <family val="2"/>
      </rPr>
      <t xml:space="preserve">
In applicable, length of time that substitute data are used for the monthly volumetric flow rate used to calculate CH</t>
    </r>
    <r>
      <rPr>
        <b/>
        <vertAlign val="subscript"/>
        <sz val="11"/>
        <color theme="1"/>
        <rFont val="Arial"/>
        <family val="2"/>
      </rPr>
      <t xml:space="preserve">4 </t>
    </r>
    <r>
      <rPr>
        <b/>
        <sz val="11"/>
        <color theme="1"/>
        <rFont val="Arial"/>
        <family val="2"/>
      </rPr>
      <t xml:space="preserve">liberated from degasification systems, used in Eq. 3
(hours)
</t>
    </r>
  </si>
  <si>
    <r>
      <rPr>
        <b/>
        <i/>
        <u/>
        <sz val="11"/>
        <color theme="1"/>
        <rFont val="Arial"/>
        <family val="2"/>
      </rPr>
      <t>Input for parameter Ci</t>
    </r>
    <r>
      <rPr>
        <b/>
        <sz val="11"/>
        <color theme="1"/>
        <rFont val="Arial"/>
        <family val="2"/>
      </rPr>
      <t xml:space="preserve">
Method used to determine CH</t>
    </r>
    <r>
      <rPr>
        <b/>
        <vertAlign val="subscript"/>
        <sz val="11"/>
        <color theme="1"/>
        <rFont val="Arial"/>
        <family val="2"/>
      </rPr>
      <t>4</t>
    </r>
    <r>
      <rPr>
        <b/>
        <sz val="11"/>
        <color theme="1"/>
        <rFont val="Arial"/>
        <family val="2"/>
      </rPr>
      <t xml:space="preserve"> concentration</t>
    </r>
  </si>
  <si>
    <r>
      <rPr>
        <b/>
        <i/>
        <u/>
        <sz val="11"/>
        <color theme="1"/>
        <rFont val="Arial"/>
        <family val="2"/>
      </rPr>
      <t xml:space="preserve">Input for parameter Ci, if CEMS is used
</t>
    </r>
    <r>
      <rPr>
        <b/>
        <sz val="11"/>
        <color theme="1"/>
        <rFont val="Arial"/>
        <family val="2"/>
      </rPr>
      <t xml:space="preserve">
Monthly CEMS CH</t>
    </r>
    <r>
      <rPr>
        <b/>
        <vertAlign val="subscript"/>
        <sz val="11"/>
        <color theme="1"/>
        <rFont val="Arial"/>
        <family val="2"/>
      </rPr>
      <t>4</t>
    </r>
    <r>
      <rPr>
        <b/>
        <sz val="11"/>
        <color theme="1"/>
        <rFont val="Arial"/>
        <family val="2"/>
      </rPr>
      <t xml:space="preserve"> concentration used to calculate CH</t>
    </r>
    <r>
      <rPr>
        <b/>
        <vertAlign val="subscript"/>
        <sz val="11"/>
        <color theme="1"/>
        <rFont val="Arial"/>
        <family val="2"/>
      </rPr>
      <t>4</t>
    </r>
    <r>
      <rPr>
        <b/>
        <sz val="11"/>
        <color theme="1"/>
        <rFont val="Arial"/>
        <family val="2"/>
      </rPr>
      <t xml:space="preserve"> liberated from degasification systems (average from daily data, volume %)
</t>
    </r>
  </si>
  <si>
    <r>
      <rPr>
        <b/>
        <i/>
        <u/>
        <sz val="11"/>
        <color theme="1"/>
        <rFont val="Arial"/>
        <family val="2"/>
      </rPr>
      <t>Input for parameter Ci</t>
    </r>
    <r>
      <rPr>
        <b/>
        <sz val="11"/>
        <color theme="1"/>
        <rFont val="Arial"/>
        <family val="2"/>
      </rPr>
      <t xml:space="preserve">
If applicable, length of time that substitute data are used for the monthly CEMS CH</t>
    </r>
    <r>
      <rPr>
        <b/>
        <vertAlign val="subscript"/>
        <sz val="11"/>
        <color theme="1"/>
        <rFont val="Arial"/>
        <family val="2"/>
      </rPr>
      <t>4</t>
    </r>
    <r>
      <rPr>
        <b/>
        <sz val="11"/>
        <color theme="1"/>
        <rFont val="Arial"/>
        <family val="2"/>
      </rPr>
      <t xml:space="preserve"> concentration used to calculate CH</t>
    </r>
    <r>
      <rPr>
        <b/>
        <vertAlign val="subscript"/>
        <sz val="11"/>
        <color theme="1"/>
        <rFont val="Arial"/>
        <family val="2"/>
      </rPr>
      <t>4</t>
    </r>
    <r>
      <rPr>
        <b/>
        <sz val="11"/>
        <color theme="1"/>
        <rFont val="Arial"/>
        <family val="2"/>
      </rPr>
      <t xml:space="preserve"> liberated from degasification systems (average from daily data, hours) 
</t>
    </r>
  </si>
  <si>
    <r>
      <rPr>
        <b/>
        <i/>
        <u/>
        <sz val="11"/>
        <color theme="1"/>
        <rFont val="Arial"/>
        <family val="2"/>
      </rPr>
      <t>Input parameter for Ci</t>
    </r>
    <r>
      <rPr>
        <b/>
        <sz val="11"/>
        <color theme="1"/>
        <rFont val="Arial"/>
        <family val="2"/>
      </rPr>
      <t xml:space="preserve">
If applicable, dates when continuous monitoring equipment is not properly functioning
(MM/DD/YYYY)
</t>
    </r>
  </si>
  <si>
    <r>
      <rPr>
        <b/>
        <i/>
        <u/>
        <sz val="11"/>
        <rFont val="Arial"/>
        <family val="2"/>
      </rPr>
      <t>Input parameter for Ci</t>
    </r>
    <r>
      <rPr>
        <b/>
        <sz val="11"/>
        <rFont val="Arial"/>
        <family val="2"/>
      </rPr>
      <t xml:space="preserve">
Ci - Monthly CH</t>
    </r>
    <r>
      <rPr>
        <b/>
        <vertAlign val="subscript"/>
        <sz val="11"/>
        <rFont val="Arial"/>
        <family val="2"/>
      </rPr>
      <t>4</t>
    </r>
    <r>
      <rPr>
        <b/>
        <sz val="11"/>
        <rFont val="Arial"/>
        <family val="2"/>
      </rPr>
      <t xml:space="preserve"> concentration based on results from monthly sampling data, volume %
</t>
    </r>
  </si>
  <si>
    <r>
      <rPr>
        <b/>
        <i/>
        <u/>
        <sz val="11"/>
        <color theme="1"/>
        <rFont val="Arial"/>
        <family val="2"/>
      </rPr>
      <t xml:space="preserve">Input for parameter Ci
</t>
    </r>
    <r>
      <rPr>
        <b/>
        <sz val="11"/>
        <color theme="1"/>
        <rFont val="Arial"/>
        <family val="2"/>
      </rPr>
      <t xml:space="preserve">
If applicable, length of time that substitute data are used for the monthly CH</t>
    </r>
    <r>
      <rPr>
        <b/>
        <vertAlign val="subscript"/>
        <sz val="11"/>
        <color theme="1"/>
        <rFont val="Arial"/>
        <family val="2"/>
      </rPr>
      <t>4</t>
    </r>
    <r>
      <rPr>
        <b/>
        <sz val="11"/>
        <color theme="1"/>
        <rFont val="Arial"/>
        <family val="2"/>
      </rPr>
      <t xml:space="preserve"> concentration data based on results from monthly sampling data used to calculate CH</t>
    </r>
    <r>
      <rPr>
        <b/>
        <vertAlign val="subscript"/>
        <sz val="11"/>
        <color theme="1"/>
        <rFont val="Arial"/>
        <family val="2"/>
      </rPr>
      <t>4</t>
    </r>
    <r>
      <rPr>
        <b/>
        <sz val="11"/>
        <color theme="1"/>
        <rFont val="Arial"/>
        <family val="2"/>
      </rPr>
      <t xml:space="preserve"> liberated from degasification systems
(hours) 
</t>
    </r>
  </si>
  <si>
    <r>
      <rPr>
        <b/>
        <i/>
        <u/>
        <sz val="11"/>
        <color rgb="FF000000"/>
        <rFont val="Arial"/>
        <family val="2"/>
      </rPr>
      <t xml:space="preserve">Input for parameter Ti (unless standard cubic meters are used)
</t>
    </r>
    <r>
      <rPr>
        <b/>
        <sz val="11"/>
        <color rgb="FF000000"/>
        <rFont val="Arial"/>
        <family val="2"/>
      </rPr>
      <t xml:space="preserve">
Ti - Temperature used in Eq. 3 
(K)
</t>
    </r>
  </si>
  <si>
    <r>
      <rPr>
        <b/>
        <i/>
        <u/>
        <sz val="11"/>
        <color theme="1"/>
        <rFont val="Arial"/>
        <family val="2"/>
      </rPr>
      <t>Input for parameter Ti (unless standard cubic meters are used)</t>
    </r>
    <r>
      <rPr>
        <b/>
        <sz val="11"/>
        <color theme="1"/>
        <rFont val="Arial"/>
        <family val="2"/>
      </rPr>
      <t xml:space="preserve">
If applicable, length of time that substitute data are used for the temperature used in Eq. 3
(hours)
</t>
    </r>
  </si>
  <si>
    <r>
      <rPr>
        <b/>
        <i/>
        <u/>
        <sz val="11"/>
        <color theme="1"/>
        <rFont val="Arial"/>
        <family val="2"/>
      </rPr>
      <t>Input for parameter Pi (unless standard cubic meters are used)</t>
    </r>
    <r>
      <rPr>
        <b/>
        <sz val="11"/>
        <color theme="1"/>
        <rFont val="Arial"/>
        <family val="2"/>
      </rPr>
      <t xml:space="preserve">
Pi - Absolute Pressure used in Eq. 3
(Pa)
</t>
    </r>
  </si>
  <si>
    <r>
      <rPr>
        <b/>
        <i/>
        <u/>
        <sz val="11"/>
        <color theme="1"/>
        <rFont val="Arial"/>
        <family val="2"/>
      </rPr>
      <t>Input for parameter Pi (unless standard cubic meters are used)</t>
    </r>
    <r>
      <rPr>
        <b/>
        <sz val="11"/>
        <color theme="1"/>
        <rFont val="Arial"/>
        <family val="2"/>
      </rPr>
      <t xml:space="preserve">
If applicable, length of time that substitute data are used for the pressure used in Eq. 3
(hours)
</t>
    </r>
  </si>
  <si>
    <r>
      <rPr>
        <b/>
        <i/>
        <u/>
        <sz val="11"/>
        <color theme="1"/>
        <rFont val="Arial"/>
        <family val="2"/>
      </rPr>
      <t>Input for parameter MCF</t>
    </r>
    <r>
      <rPr>
        <b/>
        <sz val="11"/>
        <color theme="1"/>
        <rFont val="Arial"/>
        <family val="2"/>
      </rPr>
      <t xml:space="preserve">
Were the flow rate and CH</t>
    </r>
    <r>
      <rPr>
        <b/>
        <vertAlign val="subscript"/>
        <sz val="11"/>
        <color theme="1"/>
        <rFont val="Arial"/>
        <family val="2"/>
      </rPr>
      <t>4</t>
    </r>
    <r>
      <rPr>
        <b/>
        <sz val="11"/>
        <color theme="1"/>
        <rFont val="Arial"/>
        <family val="2"/>
      </rPr>
      <t xml:space="preserve"> concentration measured on the same basis?
</t>
    </r>
  </si>
  <si>
    <r>
      <rPr>
        <b/>
        <i/>
        <u/>
        <sz val="11"/>
        <color theme="1"/>
        <rFont val="Arial"/>
        <family val="2"/>
      </rPr>
      <t>Input for parameter MCF</t>
    </r>
    <r>
      <rPr>
        <b/>
        <sz val="11"/>
        <color theme="1"/>
        <rFont val="Arial"/>
        <family val="2"/>
      </rPr>
      <t xml:space="preserve">
Was a flow meter used?</t>
    </r>
  </si>
  <si>
    <r>
      <rPr>
        <b/>
        <i/>
        <u/>
        <sz val="11"/>
        <rFont val="Arial"/>
        <family val="2"/>
      </rPr>
      <t>Input for parameter MCF</t>
    </r>
    <r>
      <rPr>
        <b/>
        <sz val="11"/>
        <rFont val="Arial"/>
        <family val="2"/>
      </rPr>
      <t xml:space="preserve">
fH</t>
    </r>
    <r>
      <rPr>
        <b/>
        <vertAlign val="subscript"/>
        <sz val="11"/>
        <rFont val="Arial"/>
        <family val="2"/>
      </rPr>
      <t>2</t>
    </r>
    <r>
      <rPr>
        <b/>
        <sz val="11"/>
        <rFont val="Arial"/>
        <family val="2"/>
      </rPr>
      <t xml:space="preserve">O - Moisture content 
used in Eq. 3
(cubic meter water per cubic meter biogas)
</t>
    </r>
  </si>
  <si>
    <r>
      <rPr>
        <b/>
        <i/>
        <u/>
        <sz val="11"/>
        <color theme="1"/>
        <rFont val="Arial"/>
        <family val="2"/>
      </rPr>
      <t>Input for parameter MCF</t>
    </r>
    <r>
      <rPr>
        <b/>
        <sz val="11"/>
        <color theme="1"/>
        <rFont val="Arial"/>
        <family val="2"/>
      </rPr>
      <t xml:space="preserve">
If applicable, length of time that substitute data are used for the moisture content used in Eq. 3
(hours)
</t>
    </r>
  </si>
  <si>
    <r>
      <rPr>
        <b/>
        <i/>
        <u/>
        <sz val="11"/>
        <rFont val="Arial"/>
        <family val="2"/>
      </rPr>
      <t>Input for parameter MCF</t>
    </r>
    <r>
      <rPr>
        <b/>
        <sz val="11"/>
        <rFont val="Arial"/>
        <family val="2"/>
      </rPr>
      <t xml:space="preserve">
Moisture correction factor used in Eq. 3
</t>
    </r>
  </si>
  <si>
    <r>
      <t>CH</t>
    </r>
    <r>
      <rPr>
        <b/>
        <vertAlign val="subscript"/>
        <sz val="11"/>
        <color theme="1"/>
        <rFont val="Arial"/>
        <family val="2"/>
      </rPr>
      <t xml:space="preserve">4D </t>
    </r>
    <r>
      <rPr>
        <b/>
        <sz val="11"/>
        <color theme="1"/>
        <rFont val="Arial"/>
        <family val="2"/>
      </rPr>
      <t>- Monthly CH</t>
    </r>
    <r>
      <rPr>
        <b/>
        <vertAlign val="subscript"/>
        <sz val="11"/>
        <color theme="1"/>
        <rFont val="Arial"/>
        <family val="2"/>
      </rPr>
      <t>4</t>
    </r>
    <r>
      <rPr>
        <b/>
        <sz val="11"/>
        <color theme="1"/>
        <rFont val="Arial"/>
        <family val="2"/>
      </rPr>
      <t xml:space="preserve"> liberated at the monitoring point
(Metric tons CH</t>
    </r>
    <r>
      <rPr>
        <b/>
        <vertAlign val="subscript"/>
        <sz val="11"/>
        <color theme="1"/>
        <rFont val="Arial"/>
        <family val="2"/>
      </rPr>
      <t>4</t>
    </r>
    <r>
      <rPr>
        <b/>
        <sz val="11"/>
        <color theme="1"/>
        <rFont val="Arial"/>
        <family val="2"/>
      </rPr>
      <t>)
---
Output of Eq. 3</t>
    </r>
  </si>
  <si>
    <t>Picklist Column A22</t>
  </si>
  <si>
    <t>Picklist Column A21</t>
  </si>
  <si>
    <t>5. Degas Collection</t>
  </si>
  <si>
    <t xml:space="preserve">This tab is designed to provide information on a system or systems, if present in the facility, that supplement the ventilation system through degasification wells, either from the surface, or from inside the mine. If no wells are associated with a degasification collection system, no well IDs or names will apear in field A1 and this tab can be left blank.
</t>
  </si>
  <si>
    <t>5.)</t>
  </si>
  <si>
    <t xml:space="preserve">Well ID or name from tab '2. Well and Shaft'
</t>
  </si>
  <si>
    <t xml:space="preserve">Degasification Gas Collection System Unit ID or name
</t>
  </si>
  <si>
    <t>Manufacturer</t>
  </si>
  <si>
    <t xml:space="preserve">Capacity
</t>
  </si>
  <si>
    <t xml:space="preserve">Unit of measure for capacity, 
scm/m or acm/m
</t>
  </si>
  <si>
    <r>
      <t>Surface area, m</t>
    </r>
    <r>
      <rPr>
        <b/>
        <vertAlign val="superscript"/>
        <sz val="11"/>
        <color indexed="8"/>
        <rFont val="Arial"/>
        <family val="2"/>
      </rPr>
      <t>2</t>
    </r>
    <r>
      <rPr>
        <b/>
        <sz val="11"/>
        <color indexed="8"/>
        <rFont val="Arial"/>
        <family val="2"/>
      </rPr>
      <t xml:space="preserve">
</t>
    </r>
  </si>
  <si>
    <t xml:space="preserve">Annual operating hours
</t>
  </si>
  <si>
    <t>Pre-Mine Drainage System</t>
  </si>
  <si>
    <t>List of well IDs associated with gas collection systems (from Tab 2. Well and Shaft)</t>
  </si>
  <si>
    <t>Gob/Goaf/Post-Mine Drainage System</t>
  </si>
  <si>
    <t>6. Destruction or Offsite</t>
  </si>
  <si>
    <t>If applicable to the specified underground coal mine, this tab provides a space for information about any systems that destroy methane emitted from the mine, including any ventilation system mitigation (e.g., thermal oxidizers), any flaring of degasification system gas, or any other gathering or productive use of the gas from the degasification systems (e.g., sold offsite to pipelines, used onsite for electricity generation, or used offsite for vehicle fuel). If no destruction or transportation of methane occurs at the facility, this tab can be left blank.</t>
  </si>
  <si>
    <t xml:space="preserve">6.) </t>
  </si>
  <si>
    <t>Fill out the following table for ventilation and degasification system destruction devices or points of offsite transport. For each destruction device or point of offsite transport, use fields A8 through A17 to identify which individual wells, shafts, and centralized monitoring points are associated with the offsite transport or destruction device. Complete the table from top to bottom and left to right without skipping rows.</t>
  </si>
  <si>
    <t>Lists</t>
  </si>
  <si>
    <t xml:space="preserve">Ventilation and degasification system destruction device or point of offsite transport unit ID or name
</t>
  </si>
  <si>
    <t xml:space="preserve">Description of the equipment for utilization or destruction
</t>
  </si>
  <si>
    <t xml:space="preserve">Additional information for description
</t>
  </si>
  <si>
    <t xml:space="preserve">DE - Destruction efficiency assumed for primary destruction device and used in Eq. 5
(%)
</t>
  </si>
  <si>
    <t xml:space="preserve">If gas is transported offsite, is the gas destroyed offsite?
</t>
  </si>
  <si>
    <t xml:space="preserve">Individual well, shaft, or centralized monitoring point associated with the offsite transport or destruction device 
(1 of 10)
</t>
  </si>
  <si>
    <t xml:space="preserve">Individual well, shaft, or centralized monitoring point associated with the offsite transport or destruction device, if applicable
(2 of 10)
</t>
  </si>
  <si>
    <t xml:space="preserve">Individual well, shaft, or centralized monitoring point associated with the offsite transport or destruction device, if applicable
(3 of 10)
</t>
  </si>
  <si>
    <t xml:space="preserve">Individual well, shaft, or centralized monitoring point associated with the offsite transport or destruction device, if applicable
(4 of 10)
</t>
  </si>
  <si>
    <t xml:space="preserve">Individual well, shaft, or centralized monitoring point associated with the offsite transport or destruction device, if applicable
(5 of 10)
</t>
  </si>
  <si>
    <t xml:space="preserve">Individual well, shaft, or centralized monitoring point associated with the offsite transport or destruction device, if applicable
(6 of 10)
</t>
  </si>
  <si>
    <t xml:space="preserve">Individual well, shaft, or centralized monitoring point associated with the offsite transport or destruction device, if applicable
(7 of 10)
</t>
  </si>
  <si>
    <t xml:space="preserve">Individual well, shaft, or centralized monitoring point associated with the offsite transport or destruction device, if applicable
(8 of 10)
</t>
  </si>
  <si>
    <t xml:space="preserve">Individual well, shaft, or centralized monitoring point associated with the offsite transport or destruction device, if applicable
(9 of 10)
</t>
  </si>
  <si>
    <t xml:space="preserve">Individual well, shaft, or centralized monitoring point associated with the offsite transport or destruction device, if applicable
(10 of 10)
</t>
  </si>
  <si>
    <t>Name/ID Uniqueness Check</t>
  </si>
  <si>
    <t xml:space="preserve">Ventilation and degasification system destruction device or point of offsite transport Unit ID or Name
</t>
  </si>
  <si>
    <t xml:space="preserve">Reporting destruction in a destruction device or offsite transport </t>
  </si>
  <si>
    <t xml:space="preserve">Description of the Device
</t>
  </si>
  <si>
    <t xml:space="preserve">Additional Information for Description
</t>
  </si>
  <si>
    <t xml:space="preserve">Indicate if a back-up destruction device (or devices) is present at the mine
</t>
  </si>
  <si>
    <t xml:space="preserve">Annual operating hours of the primary destruction device, hours
</t>
  </si>
  <si>
    <t xml:space="preserve">Annual operating hours of back-up destruction device Number 1
</t>
  </si>
  <si>
    <t xml:space="preserve">Annual operating hours of back-up destruction device Number 2
</t>
  </si>
  <si>
    <t>Destruction occurs at the coal mine</t>
  </si>
  <si>
    <t>Thermal oxidizer</t>
  </si>
  <si>
    <t> </t>
  </si>
  <si>
    <t>Flare</t>
  </si>
  <si>
    <t>Yes, gas is destroyed offsite</t>
  </si>
  <si>
    <t>Gas is transported off-site</t>
  </si>
  <si>
    <t>Catalytic oxidizer</t>
  </si>
  <si>
    <t>No, gas is not destroyed offsite</t>
  </si>
  <si>
    <t>Engine</t>
  </si>
  <si>
    <t>Boiler</t>
  </si>
  <si>
    <t>Heater</t>
  </si>
  <si>
    <t>Dryer</t>
  </si>
  <si>
    <t>Turbine</t>
  </si>
  <si>
    <t>7. Destruction or Offsite</t>
  </si>
  <si>
    <t xml:space="preserve">7.) </t>
  </si>
  <si>
    <r>
      <rPr>
        <b/>
        <sz val="11"/>
        <color rgb="FF0533B5"/>
        <rFont val="Arial"/>
        <family val="2"/>
      </rPr>
      <t>CH</t>
    </r>
    <r>
      <rPr>
        <b/>
        <vertAlign val="subscript"/>
        <sz val="11"/>
        <color rgb="FF0533B5"/>
        <rFont val="Arial"/>
        <family val="2"/>
      </rPr>
      <t>4 RoutedDestr</t>
    </r>
    <r>
      <rPr>
        <b/>
        <sz val="11"/>
        <color indexed="8"/>
        <rFont val="Arial"/>
        <family val="2"/>
      </rPr>
      <t xml:space="preserve"> - CH</t>
    </r>
    <r>
      <rPr>
        <b/>
        <vertAlign val="subscript"/>
        <sz val="11"/>
        <color rgb="FF000000"/>
        <rFont val="Arial"/>
        <family val="2"/>
      </rPr>
      <t>4</t>
    </r>
    <r>
      <rPr>
        <b/>
        <sz val="11"/>
        <color indexed="8"/>
        <rFont val="Arial"/>
        <family val="2"/>
      </rPr>
      <t xml:space="preserve"> routed to the destruction equipment or offsite transfer point (metric tons)
</t>
    </r>
  </si>
  <si>
    <t>Specify units for monthly volumetric flow rate</t>
  </si>
  <si>
    <t>8. Emissions Summary</t>
  </si>
  <si>
    <t>Pick list</t>
  </si>
  <si>
    <t>What result do you want to report to EPA?</t>
  </si>
  <si>
    <t xml:space="preserve">This tab calculates total emissions for this facility using data entered in previous tabs. Data entry is only required on this worksheet if you wish to override a calculated result. The facility's total emissions are calculated per Eq. 7 as the sum of results from Eq. 2 and 4 less the result of Eq. 6. </t>
  </si>
  <si>
    <t>Use the calculated result rounded</t>
  </si>
  <si>
    <t>WARNING:  A negative number in the "Reported Value" field of the tables below most likely indicates a reporting error on one or more previous tabs.</t>
  </si>
  <si>
    <t>8a.)</t>
  </si>
  <si>
    <r>
      <t>The following table calculates facility total monthly CH</t>
    </r>
    <r>
      <rPr>
        <b/>
        <vertAlign val="subscript"/>
        <sz val="11"/>
        <rFont val="Arial"/>
        <family val="2"/>
      </rPr>
      <t>4</t>
    </r>
    <r>
      <rPr>
        <b/>
        <sz val="11"/>
        <rFont val="Arial"/>
        <family val="2"/>
      </rPr>
      <t xml:space="preserve"> liberated from ventilation systems according to Eq. 2. To override a calculated result and report an alternative value, use fields A3 and A4 in the table.</t>
    </r>
  </si>
  <si>
    <r>
      <t>CH</t>
    </r>
    <r>
      <rPr>
        <vertAlign val="subscript"/>
        <sz val="18"/>
        <rFont val="Times New Roman"/>
        <family val="1"/>
      </rPr>
      <t xml:space="preserve">4VTotal </t>
    </r>
    <r>
      <rPr>
        <sz val="18"/>
        <rFont val="Times New Roman"/>
        <family val="1"/>
      </rPr>
      <t>= ∑ (CH</t>
    </r>
    <r>
      <rPr>
        <vertAlign val="subscript"/>
        <sz val="18"/>
        <rFont val="Times New Roman"/>
        <family val="1"/>
      </rPr>
      <t>4V</t>
    </r>
    <r>
      <rPr>
        <sz val="18"/>
        <rFont val="Times New Roman"/>
        <family val="1"/>
      </rPr>
      <t>)</t>
    </r>
    <r>
      <rPr>
        <vertAlign val="subscript"/>
        <sz val="18"/>
        <rFont val="Times New Roman"/>
        <family val="1"/>
      </rPr>
      <t>i</t>
    </r>
    <r>
      <rPr>
        <sz val="18"/>
        <rFont val="Times New Roman"/>
        <family val="1"/>
      </rPr>
      <t xml:space="preserve">  </t>
    </r>
  </si>
  <si>
    <t xml:space="preserve">                            i=1</t>
  </si>
  <si>
    <r>
      <t>CH</t>
    </r>
    <r>
      <rPr>
        <b/>
        <vertAlign val="subscript"/>
        <sz val="11"/>
        <color theme="1"/>
        <rFont val="Arial"/>
        <family val="2"/>
      </rPr>
      <t>4VTotal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ventilation systems according to Eq. 2
(metric tons CH</t>
    </r>
    <r>
      <rPr>
        <b/>
        <vertAlign val="subscript"/>
        <sz val="11"/>
        <color theme="1"/>
        <rFont val="Arial"/>
        <family val="2"/>
      </rPr>
      <t>4</t>
    </r>
    <r>
      <rPr>
        <b/>
        <sz val="11"/>
        <color theme="1"/>
        <rFont val="Arial"/>
        <family val="2"/>
      </rPr>
      <t>, unrounded)
---
Calculated Result</t>
    </r>
  </si>
  <si>
    <t>What result do you want to report? (Calculated result initially selected by default)</t>
  </si>
  <si>
    <r>
      <t>CH</t>
    </r>
    <r>
      <rPr>
        <b/>
        <vertAlign val="subscript"/>
        <sz val="11"/>
        <color theme="1"/>
        <rFont val="Arial"/>
        <family val="2"/>
      </rPr>
      <t>4VTotal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ventilation systems
(metric tons CH</t>
    </r>
    <r>
      <rPr>
        <b/>
        <vertAlign val="subscript"/>
        <sz val="11"/>
        <color theme="1"/>
        <rFont val="Arial"/>
        <family val="2"/>
      </rPr>
      <t>4</t>
    </r>
    <r>
      <rPr>
        <b/>
        <sz val="11"/>
        <color theme="1"/>
        <rFont val="Arial"/>
        <family val="2"/>
      </rPr>
      <t>, unrounded)
---
User Override Value</t>
    </r>
  </si>
  <si>
    <r>
      <t>CH</t>
    </r>
    <r>
      <rPr>
        <b/>
        <vertAlign val="subscript"/>
        <sz val="11"/>
        <color theme="1"/>
        <rFont val="Arial"/>
        <family val="2"/>
      </rPr>
      <t xml:space="preserve">4VTotal </t>
    </r>
    <r>
      <rPr>
        <b/>
        <sz val="11"/>
        <color theme="1"/>
        <rFont val="Arial"/>
        <family val="2"/>
      </rPr>
      <t>- Facility total monthly CH</t>
    </r>
    <r>
      <rPr>
        <b/>
        <vertAlign val="subscript"/>
        <sz val="11"/>
        <color theme="1"/>
        <rFont val="Arial"/>
        <family val="2"/>
      </rPr>
      <t>4</t>
    </r>
    <r>
      <rPr>
        <b/>
        <sz val="11"/>
        <color theme="1"/>
        <rFont val="Arial"/>
        <family val="2"/>
      </rPr>
      <t xml:space="preserve"> liberated from ventilation systems
(metric tons CH</t>
    </r>
    <r>
      <rPr>
        <b/>
        <vertAlign val="subscript"/>
        <sz val="11"/>
        <color theme="1"/>
        <rFont val="Arial"/>
        <family val="2"/>
      </rPr>
      <t>4</t>
    </r>
    <r>
      <rPr>
        <b/>
        <sz val="11"/>
        <color theme="1"/>
        <rFont val="Arial"/>
        <family val="2"/>
      </rPr>
      <t>, rounded)
---
Reported Value</t>
    </r>
  </si>
  <si>
    <t>Enter my own result (value will be rounded)</t>
  </si>
  <si>
    <t>8b.)</t>
  </si>
  <si>
    <t>The following table calculates facility total monthly CH4 liberated from all degasification monitoring points according to Eq. 4 . To override a calculated result and report an alternative value, use fields B3 and B4 in the table.</t>
  </si>
  <si>
    <t xml:space="preserve">                                      m     </t>
  </si>
  <si>
    <r>
      <t>CH</t>
    </r>
    <r>
      <rPr>
        <b/>
        <vertAlign val="subscript"/>
        <sz val="18"/>
        <rFont val="Times New Roman"/>
        <family val="1"/>
      </rPr>
      <t>4DTotal</t>
    </r>
    <r>
      <rPr>
        <b/>
        <sz val="18"/>
        <rFont val="Times New Roman"/>
        <family val="1"/>
      </rPr>
      <t xml:space="preserve"> = ∑(CH</t>
    </r>
    <r>
      <rPr>
        <b/>
        <vertAlign val="subscript"/>
        <sz val="18"/>
        <rFont val="Times New Roman"/>
        <family val="1"/>
      </rPr>
      <t>4D</t>
    </r>
    <r>
      <rPr>
        <b/>
        <sz val="18"/>
        <rFont val="Times New Roman"/>
        <family val="1"/>
      </rPr>
      <t>)                (Eq. 4)</t>
    </r>
  </si>
  <si>
    <t xml:space="preserve">                                    i=1  </t>
  </si>
  <si>
    <t>B4</t>
  </si>
  <si>
    <t>B5</t>
  </si>
  <si>
    <r>
      <t>CH</t>
    </r>
    <r>
      <rPr>
        <b/>
        <vertAlign val="subscript"/>
        <sz val="11"/>
        <color theme="1"/>
        <rFont val="Arial"/>
        <family val="2"/>
      </rPr>
      <t>4DTotal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all degasification monitoring points according to Eq. 4 
(metric tons CH</t>
    </r>
    <r>
      <rPr>
        <b/>
        <vertAlign val="subscript"/>
        <sz val="11"/>
        <color theme="1"/>
        <rFont val="Arial"/>
        <family val="2"/>
      </rPr>
      <t>4</t>
    </r>
    <r>
      <rPr>
        <b/>
        <sz val="11"/>
        <color theme="1"/>
        <rFont val="Arial"/>
        <family val="2"/>
      </rPr>
      <t>, unrounded)
---
Calculated Result</t>
    </r>
  </si>
  <si>
    <r>
      <t>CH</t>
    </r>
    <r>
      <rPr>
        <b/>
        <vertAlign val="subscript"/>
        <sz val="11"/>
        <color theme="1"/>
        <rFont val="Arial"/>
        <family val="2"/>
      </rPr>
      <t>4DTotal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all degasification monitoring points
(metric tons CH</t>
    </r>
    <r>
      <rPr>
        <b/>
        <vertAlign val="subscript"/>
        <sz val="11"/>
        <color theme="1"/>
        <rFont val="Arial"/>
        <family val="2"/>
      </rPr>
      <t>4</t>
    </r>
    <r>
      <rPr>
        <b/>
        <sz val="11"/>
        <color theme="1"/>
        <rFont val="Arial"/>
        <family val="2"/>
      </rPr>
      <t>, unrounded)
---
User Override Value</t>
    </r>
  </si>
  <si>
    <r>
      <t>CH</t>
    </r>
    <r>
      <rPr>
        <b/>
        <vertAlign val="subscript"/>
        <sz val="11"/>
        <color theme="1"/>
        <rFont val="Arial"/>
        <family val="2"/>
      </rPr>
      <t>4DTotal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all degasification monitoring points
(metric tons CH</t>
    </r>
    <r>
      <rPr>
        <b/>
        <vertAlign val="subscript"/>
        <sz val="11"/>
        <color theme="1"/>
        <rFont val="Arial"/>
        <family val="2"/>
      </rPr>
      <t>4</t>
    </r>
    <r>
      <rPr>
        <b/>
        <sz val="11"/>
        <color theme="1"/>
        <rFont val="Arial"/>
        <family val="2"/>
      </rPr>
      <t>, rounded)
---
Reported Value</t>
    </r>
  </si>
  <si>
    <t>8c.)</t>
  </si>
  <si>
    <r>
      <t>The following table calculates facility total monthly CH</t>
    </r>
    <r>
      <rPr>
        <b/>
        <vertAlign val="subscript"/>
        <sz val="11"/>
        <rFont val="Arial"/>
        <family val="2"/>
      </rPr>
      <t>4</t>
    </r>
    <r>
      <rPr>
        <b/>
        <sz val="11"/>
        <rFont val="Arial"/>
        <family val="2"/>
      </rPr>
      <t xml:space="preserve"> destroyed at the mine and transported offsite according to Eq. 6. To override a calculated result and report an alternative value, use fields C3 and C4 in the table.</t>
    </r>
  </si>
  <si>
    <t xml:space="preserve">                                               d</t>
  </si>
  <si>
    <r>
      <t>CH</t>
    </r>
    <r>
      <rPr>
        <b/>
        <vertAlign val="subscript"/>
        <sz val="18"/>
        <rFont val="Times New Roman"/>
        <family val="1"/>
      </rPr>
      <t xml:space="preserve">4DestroyedTotal </t>
    </r>
    <r>
      <rPr>
        <b/>
        <sz val="18"/>
        <rFont val="Times New Roman"/>
        <family val="1"/>
      </rPr>
      <t>= ∑ (CH</t>
    </r>
    <r>
      <rPr>
        <b/>
        <vertAlign val="subscript"/>
        <sz val="18"/>
        <rFont val="Times New Roman"/>
        <family val="1"/>
      </rPr>
      <t>4Destroyed</t>
    </r>
    <r>
      <rPr>
        <b/>
        <sz val="18"/>
        <rFont val="Times New Roman"/>
        <family val="1"/>
      </rPr>
      <t>) i                 (Eq. 6)</t>
    </r>
  </si>
  <si>
    <t xml:space="preserve">                                             i=1</t>
  </si>
  <si>
    <t>C1</t>
  </si>
  <si>
    <t>C2</t>
  </si>
  <si>
    <t>C4</t>
  </si>
  <si>
    <t>C3</t>
  </si>
  <si>
    <t>C6</t>
  </si>
  <si>
    <t>C7</t>
  </si>
  <si>
    <t>C5</t>
  </si>
  <si>
    <t>8d.)</t>
  </si>
  <si>
    <t>D1</t>
  </si>
  <si>
    <t>D2</t>
  </si>
  <si>
    <t>D3</t>
  </si>
  <si>
    <t>D4</t>
  </si>
  <si>
    <t>D5</t>
  </si>
  <si>
    <t>D6</t>
  </si>
  <si>
    <r>
      <t>CH</t>
    </r>
    <r>
      <rPr>
        <b/>
        <vertAlign val="subscript"/>
        <sz val="11"/>
        <color theme="1"/>
        <rFont val="Arial"/>
        <family val="2"/>
      </rPr>
      <t>4VTotal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ventilation systems
(metric tons CH</t>
    </r>
    <r>
      <rPr>
        <b/>
        <vertAlign val="subscript"/>
        <sz val="11"/>
        <color theme="1"/>
        <rFont val="Arial"/>
        <family val="2"/>
      </rPr>
      <t>4</t>
    </r>
    <r>
      <rPr>
        <b/>
        <sz val="11"/>
        <color theme="1"/>
        <rFont val="Arial"/>
        <family val="2"/>
      </rPr>
      <t>, rounded)
---
[D2=(A2 or A4)]</t>
    </r>
  </si>
  <si>
    <r>
      <t>CH</t>
    </r>
    <r>
      <rPr>
        <b/>
        <vertAlign val="subscript"/>
        <sz val="11"/>
        <color theme="1"/>
        <rFont val="Arial"/>
        <family val="2"/>
      </rPr>
      <t>4DTotal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all degasification monitoring points
(metric tons CH</t>
    </r>
    <r>
      <rPr>
        <b/>
        <vertAlign val="subscript"/>
        <sz val="11"/>
        <color theme="1"/>
        <rFont val="Arial"/>
        <family val="2"/>
      </rPr>
      <t>4</t>
    </r>
    <r>
      <rPr>
        <b/>
        <sz val="11"/>
        <color theme="1"/>
        <rFont val="Arial"/>
        <family val="2"/>
      </rPr>
      <t>, rounded)
---
[D3=(B2 or B4)]</t>
    </r>
  </si>
  <si>
    <r>
      <t>CH</t>
    </r>
    <r>
      <rPr>
        <b/>
        <vertAlign val="subscript"/>
        <sz val="11"/>
        <color theme="1"/>
        <rFont val="Arial"/>
        <family val="2"/>
      </rPr>
      <t>4emitted</t>
    </r>
    <r>
      <rPr>
        <b/>
        <sz val="11"/>
        <color theme="1"/>
        <rFont val="Arial"/>
        <family val="2"/>
      </rPr>
      <t>(net) - Facility total monthly net CH</t>
    </r>
    <r>
      <rPr>
        <b/>
        <vertAlign val="subscript"/>
        <sz val="11"/>
        <color theme="1"/>
        <rFont val="Arial"/>
        <family val="2"/>
      </rPr>
      <t>4</t>
    </r>
    <r>
      <rPr>
        <b/>
        <sz val="11"/>
        <color theme="1"/>
        <rFont val="Arial"/>
        <family val="2"/>
      </rPr>
      <t xml:space="preserve"> emissions to the atmosphere from the mine according to Eq. 7
(metric tons CH</t>
    </r>
    <r>
      <rPr>
        <b/>
        <vertAlign val="subscript"/>
        <sz val="11"/>
        <color theme="1"/>
        <rFont val="Arial"/>
        <family val="2"/>
      </rPr>
      <t>4</t>
    </r>
    <r>
      <rPr>
        <b/>
        <sz val="11"/>
        <color theme="1"/>
        <rFont val="Arial"/>
        <family val="2"/>
      </rPr>
      <t>, rounded)
---
[D5=D2+D3-D4]</t>
    </r>
  </si>
  <si>
    <t>9. Top-Down Measurements (If Applicable)</t>
  </si>
  <si>
    <t>9.)</t>
  </si>
  <si>
    <t>Fill out the following table with the parameters used and methane data acquired during aerial surveys.</t>
  </si>
  <si>
    <t xml:space="preserve">Flight Date (mmddyyyy) - Transect number
</t>
  </si>
  <si>
    <t xml:space="preserve">Local Time
</t>
  </si>
  <si>
    <t>Altitude (magl)</t>
  </si>
  <si>
    <t xml:space="preserve">zPBL (magl)
</t>
  </si>
  <si>
    <t xml:space="preserve">Wind speed @ direction
</t>
  </si>
  <si>
    <r>
      <t>CH</t>
    </r>
    <r>
      <rPr>
        <b/>
        <vertAlign val="subscript"/>
        <sz val="11"/>
        <color theme="1"/>
        <rFont val="Arial"/>
        <family val="2"/>
      </rPr>
      <t xml:space="preserve">4 </t>
    </r>
    <r>
      <rPr>
        <b/>
        <sz val="11"/>
        <color theme="1"/>
        <rFont val="Arial"/>
        <family val="2"/>
      </rPr>
      <t xml:space="preserve">lateral BG (ppb)
</t>
    </r>
  </si>
  <si>
    <r>
      <t>CH</t>
    </r>
    <r>
      <rPr>
        <b/>
        <vertAlign val="subscript"/>
        <sz val="11"/>
        <color theme="1"/>
        <rFont val="Arial"/>
        <family val="2"/>
      </rPr>
      <t xml:space="preserve">4 </t>
    </r>
    <r>
      <rPr>
        <b/>
        <sz val="11"/>
        <color theme="1"/>
        <rFont val="Arial"/>
        <family val="2"/>
      </rPr>
      <t>emission using lateral BG (x10</t>
    </r>
    <r>
      <rPr>
        <b/>
        <vertAlign val="superscript"/>
        <sz val="11"/>
        <color theme="1"/>
        <rFont val="Arial"/>
        <family val="2"/>
      </rPr>
      <t>3</t>
    </r>
    <r>
      <rPr>
        <b/>
        <sz val="11"/>
        <color theme="1"/>
        <rFont val="Arial"/>
        <family val="2"/>
      </rPr>
      <t xml:space="preserve"> kg hr</t>
    </r>
    <r>
      <rPr>
        <b/>
        <vertAlign val="superscript"/>
        <sz val="11"/>
        <color theme="1"/>
        <rFont val="Arial"/>
        <family val="2"/>
      </rPr>
      <t>-1</t>
    </r>
    <r>
      <rPr>
        <b/>
        <sz val="11"/>
        <color theme="1"/>
        <rFont val="Arial"/>
        <family val="2"/>
      </rPr>
      <t xml:space="preserve">)
</t>
    </r>
  </si>
  <si>
    <r>
      <t>CH</t>
    </r>
    <r>
      <rPr>
        <b/>
        <vertAlign val="subscript"/>
        <sz val="11"/>
        <color theme="1"/>
        <rFont val="Arial"/>
        <family val="2"/>
      </rPr>
      <t xml:space="preserve">4 </t>
    </r>
    <r>
      <rPr>
        <b/>
        <sz val="11"/>
        <color theme="1"/>
        <rFont val="Arial"/>
        <family val="2"/>
      </rPr>
      <t xml:space="preserve">upwind BG
</t>
    </r>
  </si>
  <si>
    <r>
      <t>CH</t>
    </r>
    <r>
      <rPr>
        <b/>
        <vertAlign val="subscript"/>
        <sz val="11"/>
        <color theme="1"/>
        <rFont val="Arial"/>
        <family val="2"/>
      </rPr>
      <t xml:space="preserve">4 </t>
    </r>
    <r>
      <rPr>
        <b/>
        <sz val="11"/>
        <color theme="1"/>
        <rFont val="Arial"/>
        <family val="2"/>
      </rPr>
      <t>emission using upwind BG (x10</t>
    </r>
    <r>
      <rPr>
        <b/>
        <vertAlign val="superscript"/>
        <sz val="11"/>
        <color theme="1"/>
        <rFont val="Arial"/>
        <family val="2"/>
      </rPr>
      <t>3</t>
    </r>
    <r>
      <rPr>
        <b/>
        <sz val="11"/>
        <color theme="1"/>
        <rFont val="Arial"/>
        <family val="2"/>
      </rPr>
      <t xml:space="preserve"> kg hr</t>
    </r>
    <r>
      <rPr>
        <b/>
        <vertAlign val="superscript"/>
        <sz val="11"/>
        <color theme="1"/>
        <rFont val="Arial"/>
        <family val="2"/>
      </rPr>
      <t>-1</t>
    </r>
    <r>
      <rPr>
        <b/>
        <sz val="11"/>
        <color theme="1"/>
        <rFont val="Arial"/>
        <family val="2"/>
      </rPr>
      <t xml:space="preserve">)
</t>
    </r>
  </si>
  <si>
    <t>10. Additional Information for Project Development</t>
  </si>
  <si>
    <t xml:space="preserve">If a coal mine is interested in working with a project developer to assess potential mitigation opportunities, it might benefit from gathering additional information. The tab below provides space to record information commonly requested by project developers. If a mine has no plans to evaluate the potential for new methane recovery projects, this tab may be left blank. </t>
  </si>
  <si>
    <t>MINE INFORMATION</t>
  </si>
  <si>
    <t>Mine name:</t>
  </si>
  <si>
    <t>Address:</t>
  </si>
  <si>
    <t>Phone number:</t>
  </si>
  <si>
    <t>Please fill in the blanks of the table below:</t>
  </si>
  <si>
    <t>Location of mine (specify geographic coordinates)</t>
  </si>
  <si>
    <t>X</t>
  </si>
  <si>
    <t>Y</t>
  </si>
  <si>
    <t>Elevation</t>
  </si>
  <si>
    <t>Director:</t>
  </si>
  <si>
    <t>Type of ownership:</t>
  </si>
  <si>
    <t>Mine owner (name of company):</t>
  </si>
  <si>
    <t>Percent ownership:</t>
  </si>
  <si>
    <t>Parent company:</t>
  </si>
  <si>
    <t>Status of mine:</t>
  </si>
  <si>
    <t>Type of mine:</t>
  </si>
  <si>
    <t>Mining method:</t>
  </si>
  <si>
    <t>Service life of mine:</t>
  </si>
  <si>
    <t>Provide a mine map showing the layout of the current mine plan, with production timing for the next 5 years (Include digital file as georeferenced DWG or shapefiles)</t>
  </si>
  <si>
    <t>COAL PRODUCTION AND PROPERTIES</t>
  </si>
  <si>
    <t>Mineable reserves of coal:</t>
  </si>
  <si>
    <t>FUTURE COAL PRODUCTION TABLE</t>
  </si>
  <si>
    <t>YEAR</t>
  </si>
  <si>
    <t>ANNUAL PRODUCTION (million metric tons)</t>
  </si>
  <si>
    <t>Types of equipment used:</t>
  </si>
  <si>
    <t>Rank of coal being mined:</t>
  </si>
  <si>
    <r>
      <t>Coal density (kg/m</t>
    </r>
    <r>
      <rPr>
        <vertAlign val="superscript"/>
        <sz val="11"/>
        <color theme="1"/>
        <rFont val="Arial"/>
        <family val="2"/>
      </rPr>
      <t>3</t>
    </r>
    <r>
      <rPr>
        <sz val="11"/>
        <color theme="1"/>
        <rFont val="Arial"/>
        <family val="2"/>
      </rPr>
      <t>):</t>
    </r>
  </si>
  <si>
    <t>Heating value of coal (kcal/kg):</t>
  </si>
  <si>
    <t>Percent moisture (as-received):</t>
  </si>
  <si>
    <t>Percent volatile matter (daf):</t>
  </si>
  <si>
    <t>Percent ash (dry basis):</t>
  </si>
  <si>
    <t>Percent sulfur (dry basis):</t>
  </si>
  <si>
    <t>Percent carbon (daf):</t>
  </si>
  <si>
    <t>What is the current mining depth (units:          )</t>
  </si>
  <si>
    <t>Minimum</t>
  </si>
  <si>
    <t>Average</t>
  </si>
  <si>
    <t>Maximum</t>
  </si>
  <si>
    <t>Single or multiple seam mining:</t>
  </si>
  <si>
    <t>What is the number of the seams currently being mined?</t>
  </si>
  <si>
    <t>What is the thickness of each seam being mined?</t>
  </si>
  <si>
    <t>Name of coal seam being mined</t>
  </si>
  <si>
    <t>Depth (units:           )</t>
  </si>
  <si>
    <t>From</t>
  </si>
  <si>
    <t>To</t>
  </si>
  <si>
    <t>What are the average dip of the seam(s)? (flat lying or inclined?)</t>
  </si>
  <si>
    <t>Are there any future plans for increasing mine efficiency? (i.e. more mechanization, more working faces, etc.)</t>
  </si>
  <si>
    <t>MINING OUTPUTS</t>
  </si>
  <si>
    <t>HISTORICAL COAL PRODUCTION TABLE</t>
  </si>
  <si>
    <t>ANNUAL PRODUCTION (thousand metric tons)</t>
  </si>
  <si>
    <t>AMOUNT SENT TO COAL WASHING PLANT (thousand metric tons)</t>
  </si>
  <si>
    <t>AMOUNT OUTPUT BY WASHING PLANT (thousand metric tons)</t>
  </si>
  <si>
    <t>Who are the consumers of coal produced at the mine?</t>
  </si>
  <si>
    <t>Does the mine have a coal washing plant?</t>
  </si>
  <si>
    <t>If so, is there a fine coal recovery?</t>
  </si>
  <si>
    <t>If so, is there thermal drying?</t>
  </si>
  <si>
    <t>What are the electricity demands of the mine?</t>
  </si>
  <si>
    <t>GEOLOGIC AND MINING ENGINEERING DATA</t>
  </si>
  <si>
    <t>Are there any reports prepared for the mining area, if so please provide with attachments:</t>
  </si>
  <si>
    <t>Geologic report:</t>
  </si>
  <si>
    <t>Coal reserves report:</t>
  </si>
  <si>
    <t>Hydrologic report:</t>
  </si>
  <si>
    <t>Mine design report:</t>
  </si>
  <si>
    <t>Type of strata in overburden:</t>
  </si>
  <si>
    <t>Percent of each overburden type:</t>
  </si>
  <si>
    <t>Are there any igneous rocks (intrusions, dikes, etc.) in near the mine?</t>
  </si>
  <si>
    <t>Are there any major structures (faults or fracture zones) located within the mine lease?</t>
  </si>
  <si>
    <t>If so, please describe the attitude and azimuth, amount of dislocation:</t>
  </si>
  <si>
    <t>Are there any aquifers in the overburden?</t>
  </si>
  <si>
    <t>Are the coal seams aquifers?</t>
  </si>
  <si>
    <t>Any information on water flows from aquifers? What is flow in liters/minute?</t>
  </si>
  <si>
    <t>Does water have to be pumped from the mine, if so, at what rates (liters/minute)?</t>
  </si>
  <si>
    <t>In situ pressure of coal seams and adjoining strata:</t>
  </si>
  <si>
    <t>What is the competency of the major sandstone units (hard to unconsolidated?)</t>
  </si>
  <si>
    <t>Attach a geologic column which includes all minable seams (in the form of a digital file)</t>
  </si>
  <si>
    <t>Data and information requests - please provide the following in digital files (georeferenced DWG or shapefiles):</t>
  </si>
  <si>
    <t>Coal isopach maps</t>
  </si>
  <si>
    <t>Geologic cross-sections</t>
  </si>
  <si>
    <t>Coal structure map</t>
  </si>
  <si>
    <t>METHANE LIBERATION</t>
  </si>
  <si>
    <t>HISTORICAL VENTILATION AIR TABLE</t>
  </si>
  <si>
    <r>
      <t>VOLUME OF AIR MOVED THROUGH VENTILATION SYSTEM (m</t>
    </r>
    <r>
      <rPr>
        <vertAlign val="superscript"/>
        <sz val="11"/>
        <color theme="1"/>
        <rFont val="Arial"/>
        <family val="2"/>
      </rPr>
      <t>3</t>
    </r>
    <r>
      <rPr>
        <sz val="11"/>
        <color theme="1"/>
        <rFont val="Arial"/>
        <family val="2"/>
      </rPr>
      <t>):</t>
    </r>
  </si>
  <si>
    <t>SPEED OF VENTILATION FAN(S) (m/s):</t>
  </si>
  <si>
    <r>
      <t>CONCENTRATION OF CH</t>
    </r>
    <r>
      <rPr>
        <vertAlign val="subscript"/>
        <sz val="11"/>
        <color theme="1"/>
        <rFont val="Arial"/>
        <family val="2"/>
      </rPr>
      <t>4</t>
    </r>
    <r>
      <rPr>
        <sz val="11"/>
        <color theme="1"/>
        <rFont val="Arial"/>
        <family val="2"/>
      </rPr>
      <t>:</t>
    </r>
  </si>
  <si>
    <t>Is the ventilation system supplemented by methane drainage?</t>
  </si>
  <si>
    <t>If so, what type of drainage (in-mine, in-seam, cross-measure boreholes, surface gob drainage, etc.)?</t>
  </si>
  <si>
    <t>Please provide drawings in a digital file (georeferenced DWG or shapefiles).</t>
  </si>
  <si>
    <t>HISTORICAL GAS PRODUCTION TABLE</t>
  </si>
  <si>
    <r>
      <t>TOTAL VOLUME OF DRAINED GAS FROM DRAINAGE SYSTEM (m</t>
    </r>
    <r>
      <rPr>
        <vertAlign val="superscript"/>
        <sz val="11"/>
        <color theme="1"/>
        <rFont val="Arial"/>
        <family val="2"/>
      </rPr>
      <t>3</t>
    </r>
    <r>
      <rPr>
        <sz val="11"/>
        <color theme="1"/>
        <rFont val="Arial"/>
        <family val="2"/>
      </rPr>
      <t>):</t>
    </r>
  </si>
  <si>
    <r>
      <t xml:space="preserve">VOLUME OF DRAINED GAS </t>
    </r>
    <r>
      <rPr>
        <b/>
        <i/>
        <sz val="11"/>
        <color theme="1"/>
        <rFont val="Arial"/>
        <family val="2"/>
      </rPr>
      <t>UTILIZED</t>
    </r>
    <r>
      <rPr>
        <sz val="11"/>
        <color theme="1"/>
        <rFont val="Arial"/>
        <family val="2"/>
      </rPr>
      <t xml:space="preserve"> FROM DRAINAGE SYSTEM (m</t>
    </r>
    <r>
      <rPr>
        <vertAlign val="superscript"/>
        <sz val="11"/>
        <color theme="1"/>
        <rFont val="Arial"/>
        <family val="2"/>
      </rPr>
      <t>3</t>
    </r>
    <r>
      <rPr>
        <sz val="11"/>
        <color theme="1"/>
        <rFont val="Arial"/>
        <family val="2"/>
      </rPr>
      <t>):</t>
    </r>
  </si>
  <si>
    <r>
      <t xml:space="preserve">VOLUME OF DRAINED GAS </t>
    </r>
    <r>
      <rPr>
        <b/>
        <i/>
        <sz val="11"/>
        <color theme="1"/>
        <rFont val="Arial"/>
        <family val="2"/>
      </rPr>
      <t>EMITTED TO THE ATMOSPHERE</t>
    </r>
    <r>
      <rPr>
        <sz val="11"/>
        <color theme="1"/>
        <rFont val="Arial"/>
        <family val="2"/>
      </rPr>
      <t xml:space="preserve"> FROM DRAINAGE SYSTEM (m</t>
    </r>
    <r>
      <rPr>
        <vertAlign val="superscript"/>
        <sz val="11"/>
        <color theme="1"/>
        <rFont val="Arial"/>
        <family val="2"/>
      </rPr>
      <t>3</t>
    </r>
    <r>
      <rPr>
        <sz val="11"/>
        <color theme="1"/>
        <rFont val="Arial"/>
        <family val="2"/>
      </rPr>
      <t>):</t>
    </r>
  </si>
  <si>
    <r>
      <t>CONCENTRATION OF CH</t>
    </r>
    <r>
      <rPr>
        <vertAlign val="subscript"/>
        <sz val="11"/>
        <color theme="1"/>
        <rFont val="Arial"/>
        <family val="2"/>
      </rPr>
      <t>4 (m</t>
    </r>
    <r>
      <rPr>
        <vertAlign val="superscript"/>
        <sz val="11"/>
        <color theme="1"/>
        <rFont val="Arial"/>
        <family val="2"/>
      </rPr>
      <t>3</t>
    </r>
    <r>
      <rPr>
        <vertAlign val="subscript"/>
        <sz val="11"/>
        <color theme="1"/>
        <rFont val="Arial"/>
        <family val="2"/>
      </rPr>
      <t>/t)</t>
    </r>
    <r>
      <rPr>
        <sz val="11"/>
        <color theme="1"/>
        <rFont val="Arial"/>
        <family val="2"/>
      </rPr>
      <t>:</t>
    </r>
  </si>
  <si>
    <r>
      <t>Do you have any gas content data (m</t>
    </r>
    <r>
      <rPr>
        <vertAlign val="superscript"/>
        <sz val="11"/>
        <color theme="1"/>
        <rFont val="Arial"/>
        <family val="2"/>
      </rPr>
      <t>3</t>
    </r>
    <r>
      <rPr>
        <sz val="11"/>
        <color theme="1"/>
        <rFont val="Arial"/>
        <family val="2"/>
      </rPr>
      <t>/t)?</t>
    </r>
  </si>
  <si>
    <t>Mined seam(s):</t>
  </si>
  <si>
    <t>Overburden seams:</t>
  </si>
  <si>
    <t>Underburden seams:</t>
  </si>
  <si>
    <t>Are there any other gas bearing strata within the mine lease?</t>
  </si>
  <si>
    <r>
      <t xml:space="preserve">
Fill out the following table for facility total emissions by month (as a default). No data entry required in field B2. Field B2 is autopopulated (according to Eq. 7) by the calculations performed on tab '8. Emissions Summary'. Field B3 will be filled in from tab '7. Destruct or Offsite Monthly', if there are any CO</t>
    </r>
    <r>
      <rPr>
        <b/>
        <vertAlign val="subscript"/>
        <sz val="11"/>
        <color theme="1"/>
        <rFont val="Arial"/>
        <family val="2"/>
      </rPr>
      <t>2</t>
    </r>
    <r>
      <rPr>
        <b/>
        <sz val="11"/>
        <color theme="1"/>
        <rFont val="Arial"/>
        <family val="2"/>
      </rPr>
      <t xml:space="preserve"> emissions resulting from onsite destruction of coal mine gas CH</t>
    </r>
    <r>
      <rPr>
        <b/>
        <vertAlign val="subscript"/>
        <sz val="11"/>
        <color theme="1"/>
        <rFont val="Arial"/>
        <family val="2"/>
      </rPr>
      <t>4</t>
    </r>
    <r>
      <rPr>
        <b/>
        <sz val="11"/>
        <color theme="1"/>
        <rFont val="Arial"/>
        <family val="2"/>
      </rPr>
      <t xml:space="preserve">. </t>
    </r>
    <r>
      <rPr>
        <sz val="11"/>
        <color theme="1"/>
        <rFont val="Arial"/>
        <family val="2"/>
      </rPr>
      <t>NOTE: zero ("0") values are only valid in the case of no emissions.</t>
    </r>
    <r>
      <rPr>
        <sz val="11"/>
        <rFont val="Arial"/>
        <family val="2"/>
      </rPr>
      <t xml:space="preserve"> If emissions data are missing, estimate based on capacity and amount of CH</t>
    </r>
    <r>
      <rPr>
        <vertAlign val="subscript"/>
        <sz val="11"/>
        <rFont val="Arial"/>
        <family val="2"/>
      </rPr>
      <t>4</t>
    </r>
    <r>
      <rPr>
        <sz val="11"/>
        <rFont val="Arial"/>
        <family val="2"/>
      </rPr>
      <t xml:space="preserve"> destroyed.</t>
    </r>
  </si>
  <si>
    <t>It could be helpful to note in this space, if there are significant changes year to year.</t>
  </si>
  <si>
    <t>Fill out the following table for each well associated with a degasification gas collection system (auto-populated from tab '2. Well and Shaft'). Be sure to enter only unique units names/IDs and to fill out the table from top to bottom without skipping rows.</t>
  </si>
  <si>
    <t>Fill out the following table for ventilation and degasification system destruction devices or points of offsite transport. For each destruction device or point of offsite transport, enter the amount of gas routed for destruction from CEMS as well as the systems' destruction efficiency.</t>
  </si>
  <si>
    <r>
      <t>CH</t>
    </r>
    <r>
      <rPr>
        <b/>
        <vertAlign val="subscript"/>
        <sz val="18"/>
        <rFont val="Times New Roman"/>
        <family val="1"/>
      </rPr>
      <t>4 emitted</t>
    </r>
    <r>
      <rPr>
        <b/>
        <sz val="18"/>
        <rFont val="Times New Roman"/>
        <family val="1"/>
      </rPr>
      <t xml:space="preserve"> (net) = CH</t>
    </r>
    <r>
      <rPr>
        <b/>
        <vertAlign val="subscript"/>
        <sz val="18"/>
        <rFont val="Times New Roman"/>
        <family val="1"/>
      </rPr>
      <t>4VTotal</t>
    </r>
    <r>
      <rPr>
        <b/>
        <sz val="18"/>
        <rFont val="Times New Roman"/>
        <family val="1"/>
      </rPr>
      <t xml:space="preserve"> + CH</t>
    </r>
    <r>
      <rPr>
        <b/>
        <vertAlign val="subscript"/>
        <sz val="18"/>
        <rFont val="Times New Roman"/>
        <family val="1"/>
      </rPr>
      <t>4DTotal</t>
    </r>
    <r>
      <rPr>
        <b/>
        <sz val="18"/>
        <rFont val="Times New Roman"/>
        <family val="1"/>
      </rPr>
      <t xml:space="preserve"> - CH</t>
    </r>
    <r>
      <rPr>
        <b/>
        <vertAlign val="subscript"/>
        <sz val="18"/>
        <rFont val="Times New Roman"/>
        <family val="1"/>
      </rPr>
      <t>4DestroyedTotal+</t>
    </r>
    <r>
      <rPr>
        <b/>
        <sz val="18"/>
        <rFont val="Times New Roman"/>
        <family val="1"/>
      </rPr>
      <t>CH</t>
    </r>
    <r>
      <rPr>
        <b/>
        <vertAlign val="subscript"/>
        <sz val="18"/>
        <rFont val="Times New Roman"/>
        <family val="1"/>
      </rPr>
      <t>4RoutedTotal</t>
    </r>
    <r>
      <rPr>
        <b/>
        <sz val="18"/>
        <rFont val="Times New Roman"/>
        <family val="1"/>
      </rPr>
      <t xml:space="preserve">                 (Eq. 7)</t>
    </r>
  </si>
  <si>
    <r>
      <t>CH</t>
    </r>
    <r>
      <rPr>
        <vertAlign val="subscript"/>
        <sz val="18"/>
        <rFont val="Times New Roman"/>
        <family val="1"/>
      </rPr>
      <t>4</t>
    </r>
    <r>
      <rPr>
        <sz val="18"/>
        <rFont val="Times New Roman"/>
        <family val="1"/>
      </rPr>
      <t xml:space="preserve"> emitted (net) = CH</t>
    </r>
    <r>
      <rPr>
        <vertAlign val="subscript"/>
        <sz val="18"/>
        <rFont val="Times New Roman"/>
        <family val="1"/>
      </rPr>
      <t>4VTotal</t>
    </r>
    <r>
      <rPr>
        <sz val="18"/>
        <rFont val="Times New Roman"/>
        <family val="1"/>
      </rPr>
      <t xml:space="preserve"> + CH</t>
    </r>
    <r>
      <rPr>
        <vertAlign val="subscript"/>
        <sz val="18"/>
        <rFont val="Times New Roman"/>
        <family val="1"/>
      </rPr>
      <t>4DTotal</t>
    </r>
    <r>
      <rPr>
        <sz val="18"/>
        <rFont val="Times New Roman"/>
        <family val="1"/>
      </rPr>
      <t xml:space="preserve"> - CH</t>
    </r>
    <r>
      <rPr>
        <vertAlign val="subscript"/>
        <sz val="18"/>
        <rFont val="Times New Roman"/>
        <family val="1"/>
      </rPr>
      <t>4DestroyedTotal</t>
    </r>
    <r>
      <rPr>
        <sz val="18"/>
        <rFont val="Times New Roman"/>
        <family val="1"/>
      </rPr>
      <t xml:space="preserve">   + CH</t>
    </r>
    <r>
      <rPr>
        <vertAlign val="subscript"/>
        <sz val="18"/>
        <rFont val="Times New Roman"/>
        <family val="1"/>
      </rPr>
      <t xml:space="preserve">4RoutedTotal </t>
    </r>
  </si>
  <si>
    <r>
      <t>If applicable to the specified underground mine, this tab assists in estimating avoided methane emissions through such mitigation projects (e.g., thermal oxidizers, flaring of degasification system gas, or any other gathering or productive use of the gas from the degasification systems). If no destruction or transportation of methane occurs at the facility, this tab can be left blank.
The pick-list in the first column links to a previous sheet, to restrict entry to previously entered ventilation and degasification system destruction devises or points of offsite transport. Information entered in fields on this tab is used to calculate emissions avoided using Equation 5. Please note that the variable CH</t>
    </r>
    <r>
      <rPr>
        <vertAlign val="subscript"/>
        <sz val="11"/>
        <color rgb="FF000000"/>
        <rFont val="Arial"/>
        <family val="2"/>
      </rPr>
      <t>4Routed</t>
    </r>
    <r>
      <rPr>
        <sz val="11"/>
        <color indexed="8"/>
        <rFont val="Arial"/>
        <family val="2"/>
      </rPr>
      <t xml:space="preserve"> is not utilized in equation 5, but is utilized in Tab 8.</t>
    </r>
  </si>
  <si>
    <r>
      <t>The following table calculates facility total monthly net CH</t>
    </r>
    <r>
      <rPr>
        <b/>
        <vertAlign val="subscript"/>
        <sz val="11"/>
        <rFont val="Arial"/>
        <family val="2"/>
      </rPr>
      <t>4</t>
    </r>
    <r>
      <rPr>
        <b/>
        <sz val="11"/>
        <rFont val="Arial"/>
        <family val="2"/>
      </rPr>
      <t xml:space="preserve"> emissions to the atmosphere from the mine according to Eq. 7.</t>
    </r>
  </si>
  <si>
    <r>
      <t>CH</t>
    </r>
    <r>
      <rPr>
        <vertAlign val="subscript"/>
        <sz val="11"/>
        <color theme="1"/>
        <rFont val="Arial"/>
        <family val="2"/>
      </rPr>
      <t>4</t>
    </r>
    <r>
      <rPr>
        <sz val="11"/>
        <color theme="1"/>
        <rFont val="Arial"/>
        <family val="2"/>
      </rPr>
      <t xml:space="preserve"> emitted (net)= Monthly CH</t>
    </r>
    <r>
      <rPr>
        <vertAlign val="subscript"/>
        <sz val="11"/>
        <color theme="1"/>
        <rFont val="Arial"/>
        <family val="2"/>
      </rPr>
      <t>4</t>
    </r>
    <r>
      <rPr>
        <sz val="11"/>
        <color theme="1"/>
        <rFont val="Arial"/>
        <family val="2"/>
      </rPr>
      <t xml:space="preserve"> emissions from the mine (metric tons).
CH</t>
    </r>
    <r>
      <rPr>
        <vertAlign val="subscript"/>
        <sz val="11"/>
        <color theme="1"/>
        <rFont val="Arial"/>
        <family val="2"/>
      </rPr>
      <t>4VTotal</t>
    </r>
    <r>
      <rPr>
        <sz val="11"/>
        <color theme="1"/>
        <rFont val="Arial"/>
        <family val="2"/>
      </rPr>
      <t xml:space="preserve"> = Monthly sum of the CH</t>
    </r>
    <r>
      <rPr>
        <vertAlign val="subscript"/>
        <sz val="11"/>
        <color theme="1"/>
        <rFont val="Arial"/>
        <family val="2"/>
      </rPr>
      <t>4</t>
    </r>
    <r>
      <rPr>
        <sz val="11"/>
        <color theme="1"/>
        <rFont val="Arial"/>
        <family val="2"/>
      </rPr>
      <t xml:space="preserve"> liberated from all mine ventilation monitoring points (CH</t>
    </r>
    <r>
      <rPr>
        <vertAlign val="subscript"/>
        <sz val="11"/>
        <color theme="1"/>
        <rFont val="Arial"/>
        <family val="2"/>
      </rPr>
      <t>4V</t>
    </r>
    <r>
      <rPr>
        <sz val="11"/>
        <color theme="1"/>
        <rFont val="Arial"/>
        <family val="2"/>
      </rPr>
      <t>), calculated using Equation 2 (metric tons).
CH</t>
    </r>
    <r>
      <rPr>
        <vertAlign val="subscript"/>
        <sz val="11"/>
        <color theme="1"/>
        <rFont val="Arial"/>
        <family val="2"/>
      </rPr>
      <t>4DTotal</t>
    </r>
    <r>
      <rPr>
        <sz val="11"/>
        <color theme="1"/>
        <rFont val="Arial"/>
        <family val="2"/>
      </rPr>
      <t xml:space="preserve"> = Monthly sum of the CH4 liberated from all mine degasification monitoring points (CH</t>
    </r>
    <r>
      <rPr>
        <vertAlign val="subscript"/>
        <sz val="11"/>
        <color theme="1"/>
        <rFont val="Arial"/>
        <family val="2"/>
      </rPr>
      <t>4D</t>
    </r>
    <r>
      <rPr>
        <sz val="11"/>
        <color theme="1"/>
        <rFont val="Arial"/>
        <family val="2"/>
      </rPr>
      <t>), calculated using Equation 4 (metric tons).
CH</t>
    </r>
    <r>
      <rPr>
        <vertAlign val="subscript"/>
        <sz val="11"/>
        <color theme="1"/>
        <rFont val="Arial"/>
        <family val="2"/>
      </rPr>
      <t xml:space="preserve">4DestroyedTotal </t>
    </r>
    <r>
      <rPr>
        <sz val="11"/>
        <color theme="1"/>
        <rFont val="Arial"/>
        <family val="2"/>
      </rPr>
      <t>= Monthly sum of the measured CH</t>
    </r>
    <r>
      <rPr>
        <vertAlign val="subscript"/>
        <sz val="11"/>
        <color theme="1"/>
        <rFont val="Arial"/>
        <family val="2"/>
      </rPr>
      <t>4</t>
    </r>
    <r>
      <rPr>
        <sz val="11"/>
        <color theme="1"/>
        <rFont val="Arial"/>
        <family val="2"/>
      </rPr>
      <t xml:space="preserve"> destroyed or transported offsite from all mine ventilation and degasification systems, calculated using Equation 6 (metric tons).
CH</t>
    </r>
    <r>
      <rPr>
        <vertAlign val="subscript"/>
        <sz val="11"/>
        <color theme="1"/>
        <rFont val="Arial"/>
        <family val="2"/>
      </rPr>
      <t>4RoutedTotal</t>
    </r>
    <r>
      <rPr>
        <sz val="11"/>
        <color theme="1"/>
        <rFont val="Arial"/>
        <family val="2"/>
      </rPr>
      <t xml:space="preserve"> = Monthly sum of the measured CH</t>
    </r>
    <r>
      <rPr>
        <vertAlign val="subscript"/>
        <sz val="11"/>
        <color theme="1"/>
        <rFont val="Arial"/>
        <family val="2"/>
      </rPr>
      <t>4</t>
    </r>
    <r>
      <rPr>
        <sz val="11"/>
        <color theme="1"/>
        <rFont val="Arial"/>
        <family val="2"/>
      </rPr>
      <t xml:space="preserve"> routed to destruction or transportation that was not destroyed or transported offsite (metric tons).</t>
    </r>
  </si>
  <si>
    <t xml:space="preserve">Identify if this is a well, shaft, or centralized gas collection system
</t>
  </si>
  <si>
    <t xml:space="preserve">Well, shaft, or centralized gas collection system (i.e. pump system) ID or name
</t>
  </si>
  <si>
    <t xml:space="preserve">Number of days the well, shaft, or gas collection system was in existence during the reporting year
</t>
  </si>
  <si>
    <t xml:space="preserve">Start date of well, shaft, or gas collection system (in the reporting year)
(MM/DD/YYYY)
</t>
  </si>
  <si>
    <t>Well/Shaft/Centralized gas collection system location: Latitude (decimal degrees or degrees/minutes/seconds)
(XX.XXXX° N/S)
(XX°, XX Minutes, XX Seconds N/S)</t>
  </si>
  <si>
    <t>Well/Shaft/Centralized gas colleciton system location: Longitude (decimal degrees or degrees/minutes/seconds)
(XX.XXXX° E/W)
(XX°, XX Minutes, XX Seconds N/S)</t>
  </si>
  <si>
    <t xml:space="preserve">Is gas destroyed/used at the mine or transported offsite? 
</t>
  </si>
  <si>
    <t xml:space="preserve">Annual operating hours of primary destruction/use device
(hours)
</t>
  </si>
  <si>
    <t xml:space="preserve">DE - Destruction efficiency assumed for primary destruction/use device and used in Eq. 5
(%)
</t>
  </si>
  <si>
    <r>
      <rPr>
        <b/>
        <sz val="11"/>
        <color theme="1"/>
        <rFont val="Arial"/>
        <family val="2"/>
      </rPr>
      <t>Tab 7 "Destruct or Offsite Monthly"</t>
    </r>
    <r>
      <rPr>
        <sz val="11"/>
        <color theme="1"/>
        <rFont val="Arial"/>
        <family val="2"/>
      </rPr>
      <t>: This tab calculates the amount of CH</t>
    </r>
    <r>
      <rPr>
        <vertAlign val="subscript"/>
        <sz val="11"/>
        <color theme="1"/>
        <rFont val="Arial"/>
        <family val="2"/>
      </rPr>
      <t>4</t>
    </r>
    <r>
      <rPr>
        <sz val="11"/>
        <color theme="1"/>
        <rFont val="Arial"/>
        <family val="2"/>
      </rPr>
      <t xml:space="preserve"> that is destroyed/used or transported offsite each month using Equation 5 and information from the previous tab (tab 6). If there is no CH</t>
    </r>
    <r>
      <rPr>
        <vertAlign val="subscript"/>
        <sz val="11"/>
        <color theme="1"/>
        <rFont val="Arial"/>
        <family val="2"/>
      </rPr>
      <t>4</t>
    </r>
    <r>
      <rPr>
        <sz val="11"/>
        <color theme="1"/>
        <rFont val="Arial"/>
        <family val="2"/>
      </rPr>
      <t xml:space="preserve"> destruction or transportation offsite, this tab can be left blank.
</t>
    </r>
    <r>
      <rPr>
        <b/>
        <sz val="11"/>
        <color theme="1"/>
        <rFont val="Arial"/>
        <family val="2"/>
      </rPr>
      <t>Tab 8 "Emissions Summary"</t>
    </r>
    <r>
      <rPr>
        <sz val="11"/>
        <color theme="1"/>
        <rFont val="Arial"/>
        <family val="2"/>
      </rPr>
      <t>: This tab summarizes the methane liberation and destruction calculations from the previous tabs in the reporting form. This tab features Equation 7 which calculates total CH</t>
    </r>
    <r>
      <rPr>
        <vertAlign val="subscript"/>
        <sz val="11"/>
        <color theme="1"/>
        <rFont val="Arial"/>
        <family val="2"/>
      </rPr>
      <t>4</t>
    </r>
    <r>
      <rPr>
        <sz val="11"/>
        <color theme="1"/>
        <rFont val="Arial"/>
        <family val="2"/>
      </rPr>
      <t xml:space="preserve"> emissions by subtracting the amount of CH</t>
    </r>
    <r>
      <rPr>
        <vertAlign val="subscript"/>
        <sz val="11"/>
        <color theme="1"/>
        <rFont val="Arial"/>
        <family val="2"/>
      </rPr>
      <t>4</t>
    </r>
    <r>
      <rPr>
        <sz val="11"/>
        <color theme="1"/>
        <rFont val="Arial"/>
        <family val="2"/>
      </rPr>
      <t xml:space="preserve"> destroyed/used or transported offsite from the methane liberated from the mine's ventilation and degasification systems. Methane routed to destruction but not destoryed is also used in this calculation.
</t>
    </r>
    <r>
      <rPr>
        <b/>
        <sz val="11"/>
        <color theme="1"/>
        <rFont val="Arial"/>
        <family val="2"/>
      </rPr>
      <t>Tab 9 "Top-Down Measurements"</t>
    </r>
    <r>
      <rPr>
        <sz val="11"/>
        <color theme="1"/>
        <rFont val="Arial"/>
        <family val="2"/>
      </rPr>
      <t xml:space="preserve">: This tab provides a template for recording data from top-down measurement systems (such as remote sensing). If these type of data are not collected, this tab can be left blank.
</t>
    </r>
    <r>
      <rPr>
        <b/>
        <sz val="11"/>
        <color theme="1"/>
        <rFont val="Arial"/>
        <family val="2"/>
      </rPr>
      <t>Tab 10 "Additional Information"</t>
    </r>
    <r>
      <rPr>
        <sz val="11"/>
        <color theme="1"/>
        <rFont val="Arial"/>
        <family val="2"/>
      </rPr>
      <t>: This tab provides a template for collecting information about measurements and other data that might assist with identifying opportunities for mitigation project development. If there is no plan to develop a mitigation project at the mine, this tab can be left blank.</t>
    </r>
  </si>
  <si>
    <t xml:space="preserve">Below are seven equations used as the basis for estimating emissions in this reporting template. Equations 1, 3, and 5 calculate methane liberated from ventilation systems, degasification systems, and avoided emissions through onsite destruction projects or methane transported offsite. Equations 2, 4, and 6 sum the outputs of the previous equations. Equation 7 produces total methane emissions of the facility. Equation 8 is utilized when calculating top-down methane emissions. These equations (except for equation 8) were developed by the United States Environmental Protection Agency for the purposes of establishing reporting requirements under the Greenhouse Gas Reporting Program as authorized by the United States Congress in 2010. The original equations were described in U.S. federal regulation (see: https://www.ecfr.gov/current/title-40/chapter-I/subchapter-C/part-98/subpart-FF). </t>
  </si>
  <si>
    <r>
      <t>This tab is designed to present basic information about a single underground coal mine (facility) as well as summary of methane liberated from other tabs. Field B2 is filled in with data gathered from other tabs in this template so no input is required. Field B3 is filled in if there are any CO</t>
    </r>
    <r>
      <rPr>
        <vertAlign val="subscript"/>
        <sz val="11"/>
        <color rgb="FF000000"/>
        <rFont val="Arial"/>
        <family val="2"/>
      </rPr>
      <t>2</t>
    </r>
    <r>
      <rPr>
        <sz val="11"/>
        <color indexed="8"/>
        <rFont val="Arial"/>
        <family val="2"/>
      </rPr>
      <t xml:space="preserve"> emissions resulting from onsite destruction of coal mine gas CH</t>
    </r>
    <r>
      <rPr>
        <vertAlign val="subscript"/>
        <sz val="11"/>
        <color rgb="FF000000"/>
        <rFont val="Arial"/>
        <family val="2"/>
      </rPr>
      <t>4</t>
    </r>
    <r>
      <rPr>
        <sz val="11"/>
        <color indexed="8"/>
        <rFont val="Arial"/>
        <family val="2"/>
      </rPr>
      <t>.</t>
    </r>
  </si>
  <si>
    <t>This tab is designed to record details on wells, shafts, and centralized gas collection systems present in the facility. Not all underground coal mines have degasification wells or centralized gas collection systems, but all modern underground coal mines typically have ventilation shafts. If some information pertaining to specific wells, shafts, or centralized gas collection systems is not available, the appropriate field may be left blank. Well, shaft, and centralized gas collection system IDs (if individually monitored) and centralized monitoring point IDs entered in this tab will appear as drop-down lists in either tab '3. Ventilation Monthly' (for shafts) or tab '4. Degas Monthly' (for wells). Additionally, wells associated with a degasification collection system as per field A3 will appear in tab '5. Degas Collection'.</t>
  </si>
  <si>
    <r>
      <t xml:space="preserve">Degasification Gas Collection System Monitoring Point
 </t>
    </r>
    <r>
      <rPr>
        <sz val="11"/>
        <color theme="1"/>
        <rFont val="Arial"/>
        <family val="2"/>
      </rPr>
      <t>(Corresponds to centralized monitoring point or individual well or gas collection system from previous tab)</t>
    </r>
  </si>
  <si>
    <t>Pump Station</t>
  </si>
  <si>
    <t>Other (explain)</t>
  </si>
  <si>
    <t xml:space="preserve">Fill out the following table for wells, shafts, and centralized gas collection systems. Be sure to enter only unique units names/IDs and to fill out the table from top to bottom without skipping rows. </t>
  </si>
  <si>
    <r>
      <t>Monthly CH</t>
    </r>
    <r>
      <rPr>
        <b/>
        <vertAlign val="subscript"/>
        <sz val="11"/>
        <color theme="1"/>
        <rFont val="Arial"/>
        <family val="2"/>
      </rPr>
      <t xml:space="preserve">4 </t>
    </r>
    <r>
      <rPr>
        <b/>
        <sz val="11"/>
        <color theme="1"/>
        <rFont val="Arial"/>
        <family val="2"/>
      </rPr>
      <t>concentration used to calculate CH</t>
    </r>
    <r>
      <rPr>
        <b/>
        <vertAlign val="subscript"/>
        <sz val="11"/>
        <color theme="1"/>
        <rFont val="Arial"/>
        <family val="2"/>
      </rPr>
      <t>4</t>
    </r>
    <r>
      <rPr>
        <b/>
        <sz val="11"/>
        <color theme="1"/>
        <rFont val="Arial"/>
        <family val="2"/>
      </rPr>
      <t xml:space="preserve"> flow
(volume %)</t>
    </r>
  </si>
  <si>
    <r>
      <t>CO</t>
    </r>
    <r>
      <rPr>
        <b/>
        <vertAlign val="subscript"/>
        <sz val="11"/>
        <color rgb="FF000000"/>
        <rFont val="Arial"/>
        <family val="2"/>
      </rPr>
      <t>2</t>
    </r>
    <r>
      <rPr>
        <b/>
        <sz val="11"/>
        <color rgb="FF000000"/>
        <rFont val="Arial"/>
        <family val="2"/>
      </rPr>
      <t xml:space="preserve"> emissions from onsite destruction of coal mine gas CH</t>
    </r>
    <r>
      <rPr>
        <b/>
        <vertAlign val="subscript"/>
        <sz val="11"/>
        <color rgb="FF000000"/>
        <rFont val="Arial"/>
        <family val="2"/>
      </rPr>
      <t>4</t>
    </r>
    <r>
      <rPr>
        <b/>
        <sz val="11"/>
        <color rgb="FF000000"/>
        <rFont val="Arial"/>
        <family val="2"/>
      </rPr>
      <t xml:space="preserve"> (e.g., flaring)
(metric ton CO</t>
    </r>
    <r>
      <rPr>
        <b/>
        <vertAlign val="subscript"/>
        <sz val="11"/>
        <color rgb="FF000000"/>
        <rFont val="Arial"/>
        <family val="2"/>
      </rPr>
      <t>2</t>
    </r>
    <r>
      <rPr>
        <b/>
        <sz val="11"/>
        <color rgb="FF000000"/>
        <rFont val="Arial"/>
        <family val="2"/>
      </rPr>
      <t xml:space="preserve">, unrounded) </t>
    </r>
  </si>
  <si>
    <r>
      <rPr>
        <b/>
        <sz val="11"/>
        <color rgb="FF0533B5"/>
        <rFont val="Arial"/>
        <family val="2"/>
      </rPr>
      <t>CH</t>
    </r>
    <r>
      <rPr>
        <b/>
        <vertAlign val="subscript"/>
        <sz val="11"/>
        <color rgb="FF0533B5"/>
        <rFont val="Arial"/>
        <family val="2"/>
      </rPr>
      <t>4Destroyed</t>
    </r>
    <r>
      <rPr>
        <b/>
        <sz val="11"/>
        <color indexed="8"/>
        <rFont val="Arial"/>
        <family val="2"/>
      </rPr>
      <t xml:space="preserve"> - Monthly CH</t>
    </r>
    <r>
      <rPr>
        <b/>
        <vertAlign val="subscript"/>
        <sz val="11"/>
        <color rgb="FF000000"/>
        <rFont val="Arial"/>
        <family val="2"/>
      </rPr>
      <t>4</t>
    </r>
    <r>
      <rPr>
        <b/>
        <sz val="11"/>
        <color indexed="8"/>
        <rFont val="Arial"/>
        <family val="2"/>
      </rPr>
      <t xml:space="preserve"> destroyed/used or transported offsite (metric tons)
</t>
    </r>
  </si>
  <si>
    <r>
      <rPr>
        <b/>
        <sz val="11"/>
        <color rgb="FF0533B5"/>
        <rFont val="Arial"/>
        <family val="2"/>
      </rPr>
      <t>CH</t>
    </r>
    <r>
      <rPr>
        <b/>
        <vertAlign val="subscript"/>
        <sz val="11"/>
        <color rgb="FF0533B5"/>
        <rFont val="Arial"/>
        <family val="2"/>
      </rPr>
      <t>4Routed</t>
    </r>
    <r>
      <rPr>
        <b/>
        <sz val="11"/>
        <color indexed="8"/>
        <rFont val="Arial"/>
        <family val="2"/>
      </rPr>
      <t xml:space="preserve"> - Monthly CH</t>
    </r>
    <r>
      <rPr>
        <b/>
        <vertAlign val="subscript"/>
        <sz val="11"/>
        <color rgb="FF000000"/>
        <rFont val="Arial"/>
        <family val="2"/>
      </rPr>
      <t>4</t>
    </r>
    <r>
      <rPr>
        <b/>
        <sz val="11"/>
        <color indexed="8"/>
        <rFont val="Arial"/>
        <family val="2"/>
      </rPr>
      <t xml:space="preserve"> routed to destruction/use or transportation but not destroyed or transported offsite (metric tons)
</t>
    </r>
  </si>
  <si>
    <r>
      <t>CH</t>
    </r>
    <r>
      <rPr>
        <b/>
        <vertAlign val="subscript"/>
        <sz val="11"/>
        <color theme="1"/>
        <rFont val="Arial"/>
        <family val="2"/>
      </rPr>
      <t>4RoutedTotal</t>
    </r>
    <r>
      <rPr>
        <b/>
        <sz val="11"/>
        <color theme="1"/>
        <rFont val="Arial"/>
        <family val="2"/>
      </rPr>
      <t>-Facility total monthly CH</t>
    </r>
    <r>
      <rPr>
        <b/>
        <vertAlign val="subscript"/>
        <sz val="11"/>
        <color theme="1"/>
        <rFont val="Arial"/>
        <family val="2"/>
      </rPr>
      <t>4</t>
    </r>
    <r>
      <rPr>
        <b/>
        <sz val="11"/>
        <color theme="1"/>
        <rFont val="Arial"/>
        <family val="2"/>
      </rPr>
      <t xml:space="preserve"> routed to destruction/usage or transportation but not destroyed or transported offsite as calculated in Tab 7 (emitted) (metric tons) (unrounded)
---
Calculated Result</t>
    </r>
  </si>
  <si>
    <r>
      <t>CH</t>
    </r>
    <r>
      <rPr>
        <b/>
        <vertAlign val="subscript"/>
        <sz val="11"/>
        <color theme="1"/>
        <rFont val="Arial"/>
        <family val="2"/>
      </rPr>
      <t>4DestroyedTotal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destroyed/used at the mine and transported offsite according to Eq. 6 
(metric tons CH</t>
    </r>
    <r>
      <rPr>
        <b/>
        <vertAlign val="subscript"/>
        <sz val="11"/>
        <color theme="1"/>
        <rFont val="Arial"/>
        <family val="2"/>
      </rPr>
      <t>4</t>
    </r>
    <r>
      <rPr>
        <b/>
        <sz val="11"/>
        <color theme="1"/>
        <rFont val="Arial"/>
        <family val="2"/>
      </rPr>
      <t>, unrounded)
---
Calculated Result</t>
    </r>
  </si>
  <si>
    <r>
      <t>CH</t>
    </r>
    <r>
      <rPr>
        <b/>
        <vertAlign val="subscript"/>
        <sz val="11"/>
        <color theme="1"/>
        <rFont val="Arial"/>
        <family val="2"/>
      </rPr>
      <t>4DestroyedTotal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destroyed/used at the mine and transported offsite
(metric tons CH</t>
    </r>
    <r>
      <rPr>
        <b/>
        <vertAlign val="subscript"/>
        <sz val="11"/>
        <color theme="1"/>
        <rFont val="Arial"/>
        <family val="2"/>
      </rPr>
      <t>4</t>
    </r>
    <r>
      <rPr>
        <b/>
        <sz val="11"/>
        <color theme="1"/>
        <rFont val="Arial"/>
        <family val="2"/>
      </rPr>
      <t>, unrounded)
---
User Override Value</t>
    </r>
  </si>
  <si>
    <r>
      <t>CH</t>
    </r>
    <r>
      <rPr>
        <b/>
        <vertAlign val="subscript"/>
        <sz val="11"/>
        <color theme="1"/>
        <rFont val="Arial"/>
        <family val="2"/>
      </rPr>
      <t>4RoutedTotal</t>
    </r>
    <r>
      <rPr>
        <b/>
        <sz val="11"/>
        <color theme="1"/>
        <rFont val="Arial"/>
        <family val="2"/>
      </rPr>
      <t>-Facility total monthly CH</t>
    </r>
    <r>
      <rPr>
        <b/>
        <vertAlign val="subscript"/>
        <sz val="11"/>
        <color theme="1"/>
        <rFont val="Arial"/>
        <family val="2"/>
      </rPr>
      <t>4</t>
    </r>
    <r>
      <rPr>
        <b/>
        <sz val="11"/>
        <color theme="1"/>
        <rFont val="Arial"/>
        <family val="2"/>
      </rPr>
      <t xml:space="preserve"> routed to destruction/usage or transportation but not destroyed (emitted) (metric tons) (unrounded)
---
User Override Value</t>
    </r>
  </si>
  <si>
    <r>
      <t>CH</t>
    </r>
    <r>
      <rPr>
        <b/>
        <vertAlign val="subscript"/>
        <sz val="11"/>
        <color theme="1"/>
        <rFont val="Arial"/>
        <family val="2"/>
      </rPr>
      <t>4DestroyedTotal</t>
    </r>
    <r>
      <rPr>
        <b/>
        <sz val="11"/>
        <color theme="1"/>
        <rFont val="Arial"/>
        <family val="2"/>
      </rPr>
      <t xml:space="preserve"> - Facility total monthly CH4 destroyed/used at the mine and transported offsite
(metric tons CH</t>
    </r>
    <r>
      <rPr>
        <b/>
        <vertAlign val="subscript"/>
        <sz val="11"/>
        <color theme="1"/>
        <rFont val="Arial"/>
        <family val="2"/>
      </rPr>
      <t>4</t>
    </r>
    <r>
      <rPr>
        <b/>
        <sz val="11"/>
        <color theme="1"/>
        <rFont val="Arial"/>
        <family val="2"/>
      </rPr>
      <t>, rounded)
---
Reported Value</t>
    </r>
  </si>
  <si>
    <r>
      <t>CH</t>
    </r>
    <r>
      <rPr>
        <b/>
        <vertAlign val="subscript"/>
        <sz val="11"/>
        <color theme="1"/>
        <rFont val="Arial"/>
        <family val="2"/>
      </rPr>
      <t>4RoutedTotal</t>
    </r>
    <r>
      <rPr>
        <b/>
        <sz val="11"/>
        <color theme="1"/>
        <rFont val="Arial"/>
        <family val="2"/>
      </rPr>
      <t>-Facility total monthly CH</t>
    </r>
    <r>
      <rPr>
        <b/>
        <vertAlign val="subscript"/>
        <sz val="11"/>
        <color theme="1"/>
        <rFont val="Arial"/>
        <family val="2"/>
      </rPr>
      <t>4</t>
    </r>
    <r>
      <rPr>
        <b/>
        <sz val="11"/>
        <color theme="1"/>
        <rFont val="Arial"/>
        <family val="2"/>
      </rPr>
      <t xml:space="preserve"> routed to destruction/usage or transportation but not destroyed (emitted) (metric tons) (unrounded)
---
Reported Value</t>
    </r>
  </si>
  <si>
    <r>
      <t>CH</t>
    </r>
    <r>
      <rPr>
        <b/>
        <vertAlign val="subscript"/>
        <sz val="11"/>
        <color theme="1"/>
        <rFont val="Arial"/>
        <family val="2"/>
      </rPr>
      <t>4DestroyedTotal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destroyed/used at the mine and transported offsite
(metric tons CH</t>
    </r>
    <r>
      <rPr>
        <b/>
        <vertAlign val="subscript"/>
        <sz val="11"/>
        <color theme="1"/>
        <rFont val="Arial"/>
        <family val="2"/>
      </rPr>
      <t>4</t>
    </r>
    <r>
      <rPr>
        <b/>
        <sz val="11"/>
        <color theme="1"/>
        <rFont val="Arial"/>
        <family val="2"/>
      </rPr>
      <t>, rounded)
---
[D4=(C2 or C4)]</t>
    </r>
  </si>
  <si>
    <r>
      <t>CH</t>
    </r>
    <r>
      <rPr>
        <b/>
        <vertAlign val="subscript"/>
        <sz val="11"/>
        <color theme="1"/>
        <rFont val="Arial"/>
        <family val="2"/>
      </rPr>
      <t>4RoutedTotal</t>
    </r>
    <r>
      <rPr>
        <b/>
        <sz val="11"/>
        <color theme="1"/>
        <rFont val="Arial"/>
        <family val="2"/>
      </rPr>
      <t xml:space="preserve"> - Facility total monthly CH</t>
    </r>
    <r>
      <rPr>
        <b/>
        <vertAlign val="subscript"/>
        <sz val="11"/>
        <color theme="1"/>
        <rFont val="Arial"/>
        <family val="2"/>
      </rPr>
      <t xml:space="preserve">4 </t>
    </r>
    <r>
      <rPr>
        <b/>
        <sz val="11"/>
        <color theme="1"/>
        <rFont val="Arial"/>
        <family val="2"/>
      </rPr>
      <t>routed to destruction/usage or transportation but not destroyed or transported (metric tons) (rounded)</t>
    </r>
  </si>
  <si>
    <r>
      <t>The purpose of this tab is to calculate monthly methane liberated from degasification systems (wells or centralized collection systems) within the facility. If no degasification systems are present in the facility, this tab can be left blank. If exact information is not available, approximate data may be substituted in. For example, if pressure information is not available, average barometric pressure from the nearest weather service station may be used as a default for pressure. Information can be reported on a monthly basis (as a default). The user will fill out 12 rows (months) for each well monitoring point (from tab '2. Well and Shaft'). 
The pick-list in the first column links to a previous sheet, to restrict entry to previously entered well or monitoring points. Information entered in fields on this tab is used to calculate methane liberated with Equation 3 for each degasification well monitoring point (individual or centralized).
Fields A3/A4: If there was continuous degasification during the month, insert the first date of the month in the column labeled "Start date" and insert the last date of the month in the column labeled "Stop date". If there were interruptions, include as many rows as needed for the well monitoring point/ month combination.
Field A5: Calculate the number of full days with active degasification system. The number of full days can either be calculated by inputing dates or by dividing the number of hours in the month by 24 hours.
Fields A13/A14: Insert the first date of the episode in the column labeled "Start date" and insert the last date of the episode in the column labeled "Stop date"; include as many rows as needed for the month. If CEMS (Continuous Emissions Monitoring System) was not used during the month, or if CEMS was functioning properly during the month, do not enter any information in these columns.
Fields A9, A12, A13/A14, A16, A18, A20 and A24: If you do not use substitute data for the referenced parameter you must enter zero in these columns.
Fields A21-A25: Moisture content is required to be reported only if CH</t>
    </r>
    <r>
      <rPr>
        <vertAlign val="subscript"/>
        <sz val="11"/>
        <color rgb="FF000000"/>
        <rFont val="Arial"/>
        <family val="2"/>
      </rPr>
      <t>4</t>
    </r>
    <r>
      <rPr>
        <sz val="11"/>
        <color indexed="8"/>
        <rFont val="Arial"/>
        <family val="2"/>
      </rPr>
      <t xml:space="preserve"> concentration is measured on a wet basis and volumetric flow is measured on a dry basis, if CH</t>
    </r>
    <r>
      <rPr>
        <vertAlign val="subscript"/>
        <sz val="11"/>
        <color rgb="FF000000"/>
        <rFont val="Arial"/>
        <family val="2"/>
      </rPr>
      <t>4</t>
    </r>
    <r>
      <rPr>
        <sz val="11"/>
        <color indexed="8"/>
        <rFont val="Arial"/>
        <family val="2"/>
      </rPr>
      <t xml:space="preserve"> concentration is measured on a dry basis and volumetric flow is measured on a wet basis; and, if a flow meter is used, the flow meter does not automatically correct for moisture content.</t>
    </r>
  </si>
  <si>
    <r>
      <rPr>
        <b/>
        <sz val="11"/>
        <color theme="1"/>
        <rFont val="Arial"/>
        <family val="2"/>
      </rPr>
      <t>Tab 1 "Facility Overview"</t>
    </r>
    <r>
      <rPr>
        <sz val="11"/>
        <color theme="1"/>
        <rFont val="Arial"/>
        <family val="2"/>
      </rPr>
      <t>: This tab presents basic information about the coal mine and summarizes the facility-wide emissions from coal mining. Field B2 (monthly net CH</t>
    </r>
    <r>
      <rPr>
        <vertAlign val="subscript"/>
        <sz val="11"/>
        <color theme="1"/>
        <rFont val="Arial"/>
        <family val="2"/>
      </rPr>
      <t>4</t>
    </r>
    <r>
      <rPr>
        <sz val="11"/>
        <color theme="1"/>
        <rFont val="Arial"/>
        <family val="2"/>
      </rPr>
      <t xml:space="preserve"> emissions) and field B3 (monthly CO</t>
    </r>
    <r>
      <rPr>
        <vertAlign val="subscript"/>
        <sz val="11"/>
        <color theme="1"/>
        <rFont val="Arial"/>
        <family val="2"/>
      </rPr>
      <t>2</t>
    </r>
    <r>
      <rPr>
        <sz val="11"/>
        <color theme="1"/>
        <rFont val="Arial"/>
        <family val="2"/>
      </rPr>
      <t xml:space="preserve"> emissions) will be filled in with monthly data from the other tabs of this spreadsheet. 
</t>
    </r>
    <r>
      <rPr>
        <b/>
        <sz val="11"/>
        <color theme="1"/>
        <rFont val="Arial"/>
        <family val="2"/>
      </rPr>
      <t>Tab 2 "Well and Shaft"</t>
    </r>
    <r>
      <rPr>
        <sz val="11"/>
        <color theme="1"/>
        <rFont val="Arial"/>
        <family val="2"/>
      </rPr>
      <t>: This tab takes stock of basic CH</t>
    </r>
    <r>
      <rPr>
        <vertAlign val="subscript"/>
        <sz val="11"/>
        <color theme="1"/>
        <rFont val="Arial"/>
        <family val="2"/>
      </rPr>
      <t>4</t>
    </r>
    <r>
      <rPr>
        <sz val="11"/>
        <color theme="1"/>
        <rFont val="Arial"/>
        <family val="2"/>
      </rPr>
      <t xml:space="preserve"> emission sources at the facility: ventilation shafts, degasification (drainage) wells, and centralized gas collection systems present within the facility (a coal mine). The details for each well, shaft, and centralized gas collection system will be entered in the corresponding fields of the table in this tab. Not all underground coal mines have degasification wells or centralized gas collection systems, but all have ventilation shafts. Well, shaft, and centralized gas collection system IDs (if individually monitored) and centralized monitoring point IDs entered in this tab will appear as drop-down lists in either tab '3. Ventilation Monthly' (for shafts) or tab '4. Degas Monthly' (for wells). Additionally, wells described in this tab as associated with a degasification collection system will appear in tab '5. Degas Collection'.
</t>
    </r>
    <r>
      <rPr>
        <b/>
        <sz val="11"/>
        <color theme="1"/>
        <rFont val="Arial"/>
        <family val="2"/>
      </rPr>
      <t>Tab 3 "Ventilation Monthly"</t>
    </r>
    <r>
      <rPr>
        <sz val="11"/>
        <color theme="1"/>
        <rFont val="Arial"/>
        <family val="2"/>
      </rPr>
      <t xml:space="preserve">: This tab calculates the methane liberated monthly from ventilation systems in the facility. Methane liberated from ventilation systems are typically monitored at a centralized monitoring point or at the exhaust of each shaft. For each monitoring point, the corresponding shaft can be selected from the list of shaft IDs entered into tab 2 of this template. Information entered in fields on this tab is used to calculate methane liberated with Equation 1 for each ventilation system monitoring point.
</t>
    </r>
    <r>
      <rPr>
        <b/>
        <sz val="11"/>
        <color theme="1"/>
        <rFont val="Arial"/>
        <family val="2"/>
      </rPr>
      <t>Tab 4 "Degas Monthly"</t>
    </r>
    <r>
      <rPr>
        <sz val="11"/>
        <color theme="1"/>
        <rFont val="Arial"/>
        <family val="2"/>
      </rPr>
      <t xml:space="preserve">: This tab calculates the methane liberated monthly from degasification (drainage) systems in the facility. For each monitoring point (typically a wellhead or centralized gas collection system), the corresponding well or system can be selected from the list of well IDs entered into Tab 2 of this template. Information that is entered in each field is used to calculate methane liberated with Equation 3 for each degasification system monitoring point.
</t>
    </r>
    <r>
      <rPr>
        <b/>
        <sz val="11"/>
        <color theme="1"/>
        <rFont val="Arial"/>
        <family val="2"/>
      </rPr>
      <t>Tab 5 "Degas Collection"</t>
    </r>
    <r>
      <rPr>
        <sz val="11"/>
        <color theme="1"/>
        <rFont val="Arial"/>
        <family val="2"/>
      </rPr>
      <t xml:space="preserve">: Each well associated with a gas collection system (from tab 2) is auto-populated in this tab, allowing to enter information regarding degasification systems present in the facility. If no degasification systems are present in the facility, this tab can be left blank.
</t>
    </r>
    <r>
      <rPr>
        <b/>
        <sz val="11"/>
        <color theme="1"/>
        <rFont val="Arial"/>
        <family val="2"/>
      </rPr>
      <t>Tab 6 "Destruction or Offsite"</t>
    </r>
    <r>
      <rPr>
        <sz val="11"/>
        <color theme="1"/>
        <rFont val="Arial"/>
        <family val="2"/>
      </rPr>
      <t>: This tab provides basic information on CH</t>
    </r>
    <r>
      <rPr>
        <vertAlign val="subscript"/>
        <sz val="11"/>
        <color theme="1"/>
        <rFont val="Arial"/>
        <family val="2"/>
      </rPr>
      <t>4</t>
    </r>
    <r>
      <rPr>
        <sz val="11"/>
        <color theme="1"/>
        <rFont val="Arial"/>
        <family val="2"/>
      </rPr>
      <t xml:space="preserve"> that is destroyed/used at the coal mine or transported outside of a coal mine. The ventilation and degasification systems associated with CH</t>
    </r>
    <r>
      <rPr>
        <vertAlign val="subscript"/>
        <sz val="11"/>
        <color theme="1"/>
        <rFont val="Arial"/>
        <family val="2"/>
      </rPr>
      <t>4</t>
    </r>
    <r>
      <rPr>
        <sz val="11"/>
        <color theme="1"/>
        <rFont val="Arial"/>
        <family val="2"/>
      </rPr>
      <t xml:space="preserve"> destruction/use or transportation offsite can be selected and the information that will be used for Equation 5 can be entered into the appropriate fields of this tab. If there is no CH</t>
    </r>
    <r>
      <rPr>
        <vertAlign val="subscript"/>
        <sz val="11"/>
        <color theme="1"/>
        <rFont val="Arial"/>
        <family val="2"/>
      </rPr>
      <t>4</t>
    </r>
    <r>
      <rPr>
        <sz val="11"/>
        <color theme="1"/>
        <rFont val="Arial"/>
        <family val="2"/>
      </rPr>
      <t xml:space="preserve"> destruction or transportation offsite, this tab can be left blank.</t>
    </r>
  </si>
  <si>
    <r>
      <t>CH</t>
    </r>
    <r>
      <rPr>
        <vertAlign val="subscript"/>
        <sz val="11"/>
        <color theme="1"/>
        <rFont val="Arial"/>
        <family val="2"/>
      </rPr>
      <t>4V</t>
    </r>
    <r>
      <rPr>
        <sz val="11"/>
        <color theme="1"/>
        <rFont val="Arial"/>
        <family val="2"/>
      </rPr>
      <t xml:space="preserve"> = Monthly CH</t>
    </r>
    <r>
      <rPr>
        <vertAlign val="subscript"/>
        <sz val="11"/>
        <color theme="1"/>
        <rFont val="Arial"/>
        <family val="2"/>
      </rPr>
      <t>4</t>
    </r>
    <r>
      <rPr>
        <sz val="11"/>
        <color theme="1"/>
        <rFont val="Arial"/>
        <family val="2"/>
      </rPr>
      <t xml:space="preserve"> liberated from a ventilation monitoring point (metric tons CH</t>
    </r>
    <r>
      <rPr>
        <vertAlign val="subscript"/>
        <sz val="11"/>
        <color theme="1"/>
        <rFont val="Arial"/>
        <family val="2"/>
      </rPr>
      <t>4</t>
    </r>
    <r>
      <rPr>
        <sz val="11"/>
        <color theme="1"/>
        <rFont val="Arial"/>
        <family val="2"/>
      </rPr>
      <t>).
V = Average volumetric flow rate for the month in actual (acm/m) or standard cubic meters per minute (scm/m). If a flow rate meter is used and the meter automatically corrects to standard temperature and pressure, then use scm/m and replace “288.706 K/T × P/101,325 Pa” with “1”.
MCF = Moisture correction factor for the measurement period, volumetric basis.
         = 1 when V and C are measured on a dry basis or if both are measured on a wet basis.
         = 1-(fH</t>
    </r>
    <r>
      <rPr>
        <vertAlign val="subscript"/>
        <sz val="11"/>
        <color theme="1"/>
        <rFont val="Arial"/>
        <family val="2"/>
      </rPr>
      <t>2</t>
    </r>
    <r>
      <rPr>
        <sz val="11"/>
        <color theme="1"/>
        <rFont val="Arial"/>
        <family val="2"/>
      </rPr>
      <t>O) when V is measured on a wet basis and C is measured on a dry basis.
         = 1/[1-(fH</t>
    </r>
    <r>
      <rPr>
        <vertAlign val="subscript"/>
        <sz val="11"/>
        <color theme="1"/>
        <rFont val="Arial"/>
        <family val="2"/>
      </rPr>
      <t>2</t>
    </r>
    <r>
      <rPr>
        <sz val="11"/>
        <color theme="1"/>
        <rFont val="Arial"/>
        <family val="2"/>
      </rPr>
      <t>O)] when V is measured on a dry basis and C is measured on a wet basis.
(fH</t>
    </r>
    <r>
      <rPr>
        <vertAlign val="subscript"/>
        <sz val="11"/>
        <color theme="1"/>
        <rFont val="Arial"/>
        <family val="2"/>
      </rPr>
      <t>2</t>
    </r>
    <r>
      <rPr>
        <sz val="11"/>
        <color theme="1"/>
        <rFont val="Arial"/>
        <family val="2"/>
      </rPr>
      <t>O) = Moisture content of the CH</t>
    </r>
    <r>
      <rPr>
        <vertAlign val="subscript"/>
        <sz val="11"/>
        <color theme="1"/>
        <rFont val="Arial"/>
        <family val="2"/>
      </rPr>
      <t>4</t>
    </r>
    <r>
      <rPr>
        <sz val="11"/>
        <color theme="1"/>
        <rFont val="Arial"/>
        <family val="2"/>
      </rPr>
      <t xml:space="preserve"> liberated during the measurement period, volumetric basis (cubic meters water per cubic meters emitted gas).
C = CH</t>
    </r>
    <r>
      <rPr>
        <vertAlign val="subscript"/>
        <sz val="11"/>
        <color theme="1"/>
        <rFont val="Arial"/>
        <family val="2"/>
      </rPr>
      <t>4</t>
    </r>
    <r>
      <rPr>
        <sz val="11"/>
        <color theme="1"/>
        <rFont val="Arial"/>
        <family val="2"/>
      </rPr>
      <t xml:space="preserve"> concentration of ventilation gas for the month (%).
n = The number of days in the month where active ventilation of mining operations is taking place at the monitoring point. To calculate the number of full days in the month with active ventilation, divide the total number of hours in the month where active ventilation is taking place by 24 hours.
0.6776 = Density of CH</t>
    </r>
    <r>
      <rPr>
        <vertAlign val="subscript"/>
        <sz val="11"/>
        <color theme="1"/>
        <rFont val="Arial"/>
        <family val="2"/>
      </rPr>
      <t>4</t>
    </r>
    <r>
      <rPr>
        <sz val="11"/>
        <color theme="1"/>
        <rFont val="Arial"/>
        <family val="2"/>
      </rPr>
      <t xml:space="preserve"> at 288.706 K and 101,325 Pa.
T = Temperature at which flow is measured (K) for the month.
P = Absolute pressure at which flow is measured (Pa) for the month. (The annual average barometric pressure from the nearest local weather service station may be used as a default).
1,440 = Conversion factor (min/day).
1/1,000 = Conversion factor (metric ton/kg).</t>
    </r>
  </si>
  <si>
    <r>
      <t>CH</t>
    </r>
    <r>
      <rPr>
        <vertAlign val="subscript"/>
        <sz val="11"/>
        <color theme="1"/>
        <rFont val="Arial"/>
        <family val="2"/>
      </rPr>
      <t xml:space="preserve">4D </t>
    </r>
    <r>
      <rPr>
        <sz val="11"/>
        <color theme="1"/>
        <rFont val="Arial"/>
        <family val="2"/>
      </rPr>
      <t>= Monthly CH</t>
    </r>
    <r>
      <rPr>
        <vertAlign val="subscript"/>
        <sz val="11"/>
        <color theme="1"/>
        <rFont val="Arial"/>
        <family val="2"/>
      </rPr>
      <t>4</t>
    </r>
    <r>
      <rPr>
        <sz val="11"/>
        <color theme="1"/>
        <rFont val="Arial"/>
        <family val="2"/>
      </rPr>
      <t xml:space="preserve"> liberated from a degasification monitoring point (metric tons CH</t>
    </r>
    <r>
      <rPr>
        <vertAlign val="subscript"/>
        <sz val="11"/>
        <color theme="1"/>
        <rFont val="Arial"/>
        <family val="2"/>
      </rPr>
      <t>4</t>
    </r>
    <r>
      <rPr>
        <sz val="11"/>
        <color theme="1"/>
        <rFont val="Arial"/>
        <family val="2"/>
      </rPr>
      <t>).
Vi =Average volumetric flow rate for the month in actual (acm/m) or standard cubic meters per minute (scm/m). If a flow rate meter is used and the meter automatically corrects to standard temperature and pressure, then use scm/m and replace “288.706 K/T × P/101,325 Pa” with “1”.
MCF = Moisture correction factor for the measurement period, volumetric basis.
         - 1 when V and C are measured on a dry basis or if both are measured on a wet basis.
         - 1-(fH</t>
    </r>
    <r>
      <rPr>
        <vertAlign val="subscript"/>
        <sz val="11"/>
        <color theme="1"/>
        <rFont val="Arial"/>
        <family val="2"/>
      </rPr>
      <t>2</t>
    </r>
    <r>
      <rPr>
        <sz val="11"/>
        <color theme="1"/>
        <rFont val="Arial"/>
        <family val="2"/>
      </rPr>
      <t>O) when V is measured on a wet basis and C is measured on a dry basis.
         - 1/[1-(fH</t>
    </r>
    <r>
      <rPr>
        <vertAlign val="subscript"/>
        <sz val="11"/>
        <color theme="1"/>
        <rFont val="Arial"/>
        <family val="2"/>
      </rPr>
      <t>2</t>
    </r>
    <r>
      <rPr>
        <sz val="11"/>
        <color theme="1"/>
        <rFont val="Arial"/>
        <family val="2"/>
      </rPr>
      <t>O)] when V is measured on a dry basis and C is measured on a wet basis.
(fH</t>
    </r>
    <r>
      <rPr>
        <vertAlign val="subscript"/>
        <sz val="11"/>
        <color theme="1"/>
        <rFont val="Arial"/>
        <family val="2"/>
      </rPr>
      <t>2</t>
    </r>
    <r>
      <rPr>
        <sz val="11"/>
        <color theme="1"/>
        <rFont val="Arial"/>
        <family val="2"/>
      </rPr>
      <t>O) = Moisture content of the CH</t>
    </r>
    <r>
      <rPr>
        <vertAlign val="subscript"/>
        <sz val="11"/>
        <color theme="1"/>
        <rFont val="Arial"/>
        <family val="2"/>
      </rPr>
      <t>4</t>
    </r>
    <r>
      <rPr>
        <sz val="11"/>
        <color theme="1"/>
        <rFont val="Arial"/>
        <family val="2"/>
      </rPr>
      <t xml:space="preserve"> liberated during the measurement period, volumetric basis (cubic meters water per cubic meters emitted gas).
Ci = CH</t>
    </r>
    <r>
      <rPr>
        <vertAlign val="subscript"/>
        <sz val="11"/>
        <color theme="1"/>
        <rFont val="Arial"/>
        <family val="2"/>
      </rPr>
      <t>4</t>
    </r>
    <r>
      <rPr>
        <sz val="11"/>
        <color theme="1"/>
        <rFont val="Arial"/>
        <family val="2"/>
      </rPr>
      <t xml:space="preserve"> concentration of ventilation gas for the month (%).
n = The number of days in the month the degasification system is operational at the monitoring point. To obtain the number of full days in the month with degasification system, divide the total number of hours in the month where degasification is taking place by 24 hours per day.
0.6776 = Density of CH</t>
    </r>
    <r>
      <rPr>
        <vertAlign val="subscript"/>
        <sz val="11"/>
        <color theme="1"/>
        <rFont val="Arial"/>
        <family val="2"/>
      </rPr>
      <t xml:space="preserve">4 </t>
    </r>
    <r>
      <rPr>
        <sz val="11"/>
        <color theme="1"/>
        <rFont val="Arial"/>
        <family val="2"/>
      </rPr>
      <t>at 288.706 K and 101,325 Pa.
Ti = Temperature at which flow is measured (K) for the month.
Pi = Absolute pressure at which flow is measured (Pa) for the month. The annual average barometric pressure from the nearest weather service station may be used as a default.
1,440 = Conversion factor (min/day).
1/1,000 = Conversion factor (metric ton/kg).</t>
    </r>
  </si>
  <si>
    <r>
      <t>This tab provides a template for recording data from top-down measurement systems (such as remote sensing). If these type of data are not collected, this tab can be left blank. Below is additional information about the data that is to be reported on this worksheet:
1. Flight date – Transect numbers:  This data states the day of the flight and an ordered account of the number of flights that occurred that day (Transect number). Transect is a predetermined flight path over the study area.
2. Local Time: The time at the start of the flight. This data is in the form of Central Daylight Time.
3. Altitude: This is the altitude of the flight path over the emission area. 
4. ZPBL: The height of the Planetary Boundary Layer. The PBL is the lowest layer of the troposphere where wind experiences friction. The PBL is not constant, and therefore needs to be measured for each flight. This can be measured through taking vertical profiles of water vapor, methane, or temperature.
5. Wind Speed: This is the velocity of the wind. This is usually averaged, as using real time measurements can adversely affect the confidence of the measurements. Wind speed does not necessarily need to be taken on board the aircraft and can be modeled. 
6. Direction: This is the direction of the wind, which is expressed as the angle between the aircrafts heading and the wind direction.
7. CH</t>
    </r>
    <r>
      <rPr>
        <vertAlign val="subscript"/>
        <sz val="11"/>
        <color rgb="FF000000"/>
        <rFont val="Arial"/>
        <family val="2"/>
      </rPr>
      <t>4</t>
    </r>
    <r>
      <rPr>
        <sz val="11"/>
        <color indexed="8"/>
        <rFont val="Arial"/>
        <family val="2"/>
      </rPr>
      <t xml:space="preserve"> Lateral BG: This is the Lateral methane Background Mole Fraction. It is measured on the edges of the plume and is meant to show the methane to air concentration in the absence of direct methane emissions. Given the complexity of upwind wind conditions, Lateral BG is more likely to be used
8. CH</t>
    </r>
    <r>
      <rPr>
        <vertAlign val="subscript"/>
        <sz val="11"/>
        <color rgb="FF000000"/>
        <rFont val="Arial"/>
        <family val="2"/>
      </rPr>
      <t>4</t>
    </r>
    <r>
      <rPr>
        <sz val="11"/>
        <color indexed="8"/>
        <rFont val="Arial"/>
        <family val="2"/>
      </rPr>
      <t xml:space="preserve"> Upwind BG: This is the Upwind methane Background Mole fraction. It is measured upwind of the methane plume, and is meant to show the methane to air concentration in the absence of direct methane emissions.	
9. CH</t>
    </r>
    <r>
      <rPr>
        <vertAlign val="subscript"/>
        <sz val="11"/>
        <color rgb="FF000000"/>
        <rFont val="Arial"/>
        <family val="2"/>
      </rPr>
      <t>4</t>
    </r>
    <r>
      <rPr>
        <sz val="11"/>
        <color indexed="8"/>
        <rFont val="Arial"/>
        <family val="2"/>
      </rPr>
      <t xml:space="preserve"> Downwind Mole Fraction: Though not present in this data table, downwind mole fraction is what is measured in emission centered remote sensing surveys. It is the concentration of methane downwind of an emission source, and its comparison to the Background Mole Fractions help to discern how much of the methane present in the air can be contributed to local emissions. 
10. Plume Width: The plume width is the width of the emitted methane plume.</t>
    </r>
  </si>
  <si>
    <r>
      <t>Monthly volumetric flow rate used to calculate CH</t>
    </r>
    <r>
      <rPr>
        <b/>
        <vertAlign val="subscript"/>
        <sz val="11"/>
        <color theme="1"/>
        <rFont val="Arial"/>
        <family val="2"/>
      </rPr>
      <t>4</t>
    </r>
    <r>
      <rPr>
        <b/>
        <sz val="11"/>
        <color theme="1"/>
        <rFont val="Arial"/>
        <family val="2"/>
      </rPr>
      <t xml:space="preserve"> destruction
(acm/m or scm/m per selection)</t>
    </r>
  </si>
  <si>
    <t>This template is designed to allow facility operators to record information related to facility-specific metrics from ventilation systems and degasification systems (if applicable) as well as destruction projects (if applicable). This template assumes (at least) monthly sampling/recording of methane liberated from each source (e.g., ventilation shafts or degasification wells), but the spreadsheet can be modified to adjust the frequency of sampling or measurement to reflect the actual frequency established by local practices or requirements. The methane liberated from the different systems are then combined to calculate total facility emissions. In general, increasing the data sampling frequency improves the accuracy of the emissions estimates.</t>
  </si>
  <si>
    <t>gas collection system</t>
  </si>
  <si>
    <r>
      <rPr>
        <b/>
        <i/>
        <u/>
        <sz val="11"/>
        <color theme="1"/>
        <rFont val="Arial"/>
        <family val="2"/>
      </rPr>
      <t>Input for parameter Vi</t>
    </r>
    <r>
      <rPr>
        <b/>
        <sz val="11"/>
        <color theme="1"/>
        <rFont val="Arial"/>
        <family val="2"/>
      </rPr>
      <t xml:space="preserve">
Specify units (actual cubic meters per minute or standard cubic meters per minute) for parameter Vi</t>
    </r>
    <r>
      <rPr>
        <b/>
        <sz val="11"/>
        <color indexed="8"/>
        <rFont val="Arial"/>
        <family val="2"/>
      </rPr>
      <t xml:space="preserve">, monthly volumetric flow rate
</t>
    </r>
  </si>
  <si>
    <r>
      <rPr>
        <b/>
        <i/>
        <u/>
        <sz val="11"/>
        <color theme="1"/>
        <rFont val="Arial"/>
        <family val="2"/>
      </rPr>
      <t>Input for parameter Vi</t>
    </r>
    <r>
      <rPr>
        <b/>
        <sz val="11"/>
        <color theme="1"/>
        <rFont val="Arial"/>
        <family val="2"/>
      </rPr>
      <t xml:space="preserve">
Method used to determine flow rate and to calculate CH</t>
    </r>
    <r>
      <rPr>
        <b/>
        <vertAlign val="subscript"/>
        <sz val="11"/>
        <color theme="1"/>
        <rFont val="Arial"/>
        <family val="2"/>
      </rPr>
      <t>4</t>
    </r>
    <r>
      <rPr>
        <b/>
        <sz val="11"/>
        <color theme="1"/>
        <rFont val="Arial"/>
        <family val="2"/>
      </rPr>
      <t xml:space="preserve"> liberated from degasification systems used in Eq. 3 </t>
    </r>
  </si>
  <si>
    <r>
      <t xml:space="preserve">The purpose of this tab is to calculate monthly methane liberated from ventilation systems within the facility. If exact information is not available, approximate data may be substituted in. For example, if pressure information is not available, average barometric pressure from the nearest weather service station may be used as a default for pressure. Information can be reported on a monthly basis (as a default). The user will fill out 12 rows (months) for </t>
    </r>
    <r>
      <rPr>
        <b/>
        <sz val="11"/>
        <color rgb="FF000000"/>
        <rFont val="Arial"/>
        <family val="2"/>
      </rPr>
      <t xml:space="preserve">each shaft monitoring point </t>
    </r>
    <r>
      <rPr>
        <sz val="11"/>
        <color rgb="FF000000"/>
        <rFont val="Arial"/>
        <family val="2"/>
      </rPr>
      <t xml:space="preserve">(from tab '2. Well and Shaft'). 
</t>
    </r>
    <r>
      <rPr>
        <sz val="11"/>
        <color indexed="8"/>
        <rFont val="Arial"/>
        <family val="2"/>
      </rPr>
      <t xml:space="preserve">
The pick-list in the first field links to a previous sheet, to restrict entry to previously entered ventilation monitoring points. Information entered in fields on this tab is used to calculate methane liberated with Equation 1 for each ventilation system monitoring point.
Fields A3/A4: If there was continuous venting during the month, insert the first date of the month in the field labeled "Start date" and insert the last date of the month in the field labeled "Stop date". If there were interruptions, include as many rows as needed for the ventilation monitoring point/month combination.
Field A5: Calculate the number of full days with active ventilation system. The number of full days can either be calculated by inputing dates or by dividing the number of hours in the month by 24 hours.
Fields A11 and A18: For Continuous Emissions Monitoring Systems (CEMS) measurements, only include the first date of the month.
Fields A12/A13 &amp; A19/A20: Insert the first date of the episode in the field labeled "Start date" and insert the last date of the episode in the field labeled "Stop date"; include as many rows as needed for the month.  If CEMS was not used during the month, or if CEMS was functioning properly during the month, do not enter any information in these fields.
Fields A9, A12/A13, A16, A19/A20, A25, and A27: If you do not use substitute data for the referenced parameter you must enter zero in these fields.
Fields A25-A30: Moisture content is required to be reported only if CH</t>
    </r>
    <r>
      <rPr>
        <vertAlign val="subscript"/>
        <sz val="11"/>
        <color rgb="FF000000"/>
        <rFont val="Arial"/>
        <family val="2"/>
      </rPr>
      <t>4</t>
    </r>
    <r>
      <rPr>
        <sz val="11"/>
        <color indexed="8"/>
        <rFont val="Arial"/>
        <family val="2"/>
      </rPr>
      <t xml:space="preserve"> concentration is measured on a wet basis and volumetric flow is measured on a dry basis, if CH</t>
    </r>
    <r>
      <rPr>
        <vertAlign val="subscript"/>
        <sz val="11"/>
        <color rgb="FF000000"/>
        <rFont val="Arial"/>
        <family val="2"/>
      </rPr>
      <t>4</t>
    </r>
    <r>
      <rPr>
        <sz val="11"/>
        <color indexed="8"/>
        <rFont val="Arial"/>
        <family val="2"/>
      </rPr>
      <t xml:space="preserve"> concentration is measured on a dry basis and volumetric flow is measured on a wet basis; and, if a flow meter is used, the flow meter does not automatically correct for moisture content.</t>
    </r>
  </si>
  <si>
    <t>If permanently decomissioned in the reporting year, date of well or shaft decomissioning
(MM/DD/YYYY)</t>
  </si>
  <si>
    <t>Version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</si>
</sst>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mm/dd/yyyy"/>
    <numFmt numFmtId="165" formatCode="_(* #,##0_);_(* \(#,##0\);_(* &quot;-&quot;??_);_(@_)"/>
    <numFmt numFmtId="166" formatCode="0;0;;@"/>
    <numFmt numFmtId="167" formatCode="0.0"/>
  </numFmts>
  <fonts count="87" x14ac:knownFonts="1">
    <font>
      <sz val="11"/>
      <color theme="1"/>
      <name val="Aptos Narrow"/>
      <family val="2"/>
      <scheme val="minor"/>
    </font>
    <font>
      <u/>
      <sz val="11"/>
      <color theme="10"/>
      <name val="Aptos Narrow"/>
      <family val="2"/>
      <scheme val="minor"/>
    </font>
    <font>
      <sz val="11"/>
      <color theme="1"/>
      <name val="Arial"/>
      <family val="2"/>
    </font>
    <font>
      <b/>
      <sz val="11"/>
      <color rgb="FF18A845"/>
      <name val="Arial"/>
      <family val="2"/>
    </font>
    <font>
      <sz val="11"/>
      <name val="Arial"/>
      <family val="2"/>
    </font>
    <font>
      <sz val="11"/>
      <color indexed="8"/>
      <name val="Arial"/>
      <family val="2"/>
    </font>
    <font>
      <sz val="11"/>
      <color rgb="FFFF0000"/>
      <name val="Arial"/>
      <family val="2"/>
    </font>
    <font>
      <b/>
      <sz val="11"/>
      <color indexed="8"/>
      <name val="Arial"/>
      <family val="2"/>
    </font>
    <font>
      <b/>
      <sz val="11"/>
      <name val="Arial"/>
      <family val="2"/>
    </font>
    <font>
      <sz val="10"/>
      <color theme="1"/>
      <name val="Arial"/>
      <family val="2"/>
    </font>
    <font>
      <u/>
      <sz val="11"/>
      <color theme="10"/>
      <name val="Arial"/>
      <family val="2"/>
    </font>
    <font>
      <b/>
      <sz val="11"/>
      <color theme="1"/>
      <name val="Arial"/>
      <family val="2"/>
    </font>
    <font>
      <b/>
      <sz val="14"/>
      <color rgb="FFFF0000"/>
      <name val="Arial"/>
      <family val="2"/>
    </font>
    <font>
      <b/>
      <vertAlign val="superscript"/>
      <sz val="11"/>
      <color indexed="8"/>
      <name val="Arial"/>
      <family val="2"/>
    </font>
    <font>
      <b/>
      <sz val="11"/>
      <color rgb="FFFF0000"/>
      <name val="Arial"/>
      <family val="2"/>
    </font>
    <font>
      <b/>
      <u/>
      <sz val="11"/>
      <color indexed="8"/>
      <name val="Arial"/>
      <family val="2"/>
    </font>
    <font>
      <i/>
      <sz val="11"/>
      <color indexed="8"/>
      <name val="Arial"/>
      <family val="2"/>
    </font>
    <font>
      <sz val="11"/>
      <name val="Aptos Narrow"/>
      <family val="2"/>
      <scheme val="minor"/>
    </font>
    <font>
      <b/>
      <vertAlign val="subscript"/>
      <sz val="11"/>
      <name val="Arial"/>
      <family val="2"/>
    </font>
    <font>
      <sz val="10"/>
      <name val="Arial"/>
      <family val="2"/>
    </font>
    <font>
      <b/>
      <sz val="11"/>
      <color rgb="FFC00000"/>
      <name val="Arial"/>
      <family val="2"/>
    </font>
    <font>
      <i/>
      <sz val="11"/>
      <color theme="1"/>
      <name val="Times New Roman"/>
      <family val="1"/>
    </font>
    <font>
      <b/>
      <sz val="18"/>
      <color rgb="FFFF0000"/>
      <name val="Aptos Display"/>
      <family val="1"/>
      <scheme val="major"/>
    </font>
    <font>
      <b/>
      <sz val="18"/>
      <name val="Times New Roman"/>
      <family val="1"/>
    </font>
    <font>
      <b/>
      <vertAlign val="subscript"/>
      <sz val="18"/>
      <name val="Times New Roman"/>
      <family val="1"/>
    </font>
    <font>
      <sz val="18"/>
      <name val="Times New Roman"/>
      <family val="1"/>
    </font>
    <font>
      <b/>
      <sz val="18"/>
      <color rgb="FFFF0000"/>
      <name val="Times New Roman"/>
      <family val="1"/>
    </font>
    <font>
      <sz val="18"/>
      <color theme="1"/>
      <name val="Aptos Narrow"/>
      <family val="2"/>
      <scheme val="minor"/>
    </font>
    <font>
      <sz val="18"/>
      <color theme="1"/>
      <name val="Arial"/>
      <family val="2"/>
    </font>
    <font>
      <b/>
      <vertAlign val="subscript"/>
      <sz val="11"/>
      <color rgb="FF000000"/>
      <name val="Arial"/>
      <family val="2"/>
    </font>
    <font>
      <b/>
      <sz val="11"/>
      <color rgb="FF0533B5"/>
      <name val="Arial"/>
      <family val="2"/>
    </font>
    <font>
      <b/>
      <vertAlign val="subscript"/>
      <sz val="11"/>
      <color rgb="FF0533B5"/>
      <name val="Arial"/>
      <family val="2"/>
    </font>
    <font>
      <sz val="8"/>
      <name val="Aptos Narrow"/>
      <family val="2"/>
      <scheme val="minor"/>
    </font>
    <font>
      <b/>
      <vertAlign val="subscript"/>
      <sz val="11"/>
      <color theme="1"/>
      <name val="Arial"/>
      <family val="2"/>
    </font>
    <font>
      <b/>
      <vertAlign val="superscript"/>
      <sz val="11"/>
      <color theme="1"/>
      <name val="Arial"/>
      <family val="2"/>
    </font>
    <font>
      <vertAlign val="subscript"/>
      <sz val="11"/>
      <color theme="1"/>
      <name val="Arial"/>
      <family val="2"/>
    </font>
    <font>
      <b/>
      <sz val="14"/>
      <color theme="0"/>
      <name val="Arial"/>
      <family val="2"/>
    </font>
    <font>
      <sz val="11"/>
      <color theme="0"/>
      <name val="Arial"/>
      <family val="2"/>
    </font>
    <font>
      <vertAlign val="subscript"/>
      <sz val="18"/>
      <name val="Times New Roman"/>
      <family val="1"/>
    </font>
    <font>
      <b/>
      <u/>
      <sz val="11"/>
      <color theme="1"/>
      <name val="Arial"/>
      <family val="2"/>
    </font>
    <font>
      <b/>
      <sz val="11"/>
      <color theme="0"/>
      <name val="Arial"/>
      <family val="2"/>
    </font>
    <font>
      <vertAlign val="subscript"/>
      <sz val="11"/>
      <color rgb="FF000000"/>
      <name val="Arial"/>
      <family val="2"/>
    </font>
    <font>
      <sz val="11"/>
      <color theme="1"/>
      <name val="Aptos Narrow"/>
      <family val="2"/>
      <scheme val="minor"/>
    </font>
    <font>
      <b/>
      <sz val="11"/>
      <color rgb="FF000000"/>
      <name val="Arial"/>
      <family val="2"/>
    </font>
    <font>
      <sz val="18"/>
      <color theme="1"/>
      <name val="Times New Roman"/>
      <family val="1"/>
    </font>
    <font>
      <vertAlign val="subscript"/>
      <sz val="18"/>
      <color theme="1"/>
      <name val="Times New Roman"/>
      <family val="1"/>
    </font>
    <font>
      <sz val="28"/>
      <color theme="1"/>
      <name val="Times New Roman"/>
      <family val="1"/>
    </font>
    <font>
      <vertAlign val="superscript"/>
      <sz val="18"/>
      <color theme="1"/>
      <name val="Times New Roman"/>
      <family val="1"/>
    </font>
    <font>
      <sz val="11"/>
      <color theme="1"/>
      <name val="Times New Roman"/>
      <family val="1"/>
    </font>
    <font>
      <b/>
      <sz val="14"/>
      <color theme="1"/>
      <name val="Arial"/>
      <family val="2"/>
    </font>
    <font>
      <sz val="12"/>
      <color theme="1"/>
      <name val="Arial"/>
      <family val="2"/>
    </font>
    <font>
      <vertAlign val="superscript"/>
      <sz val="11"/>
      <color theme="1"/>
      <name val="Arial"/>
      <family val="2"/>
    </font>
    <font>
      <b/>
      <i/>
      <sz val="11"/>
      <color theme="1"/>
      <name val="Arial"/>
      <family val="2"/>
    </font>
    <font>
      <sz val="11"/>
      <color theme="1"/>
      <name val="Aptos Narrow"/>
      <family val="2"/>
    </font>
    <font>
      <vertAlign val="subscript"/>
      <sz val="11"/>
      <name val="Arial"/>
      <family val="2"/>
    </font>
    <font>
      <b/>
      <i/>
      <sz val="11"/>
      <name val="Arial"/>
      <family val="2"/>
    </font>
    <font>
      <b/>
      <i/>
      <u/>
      <sz val="11"/>
      <name val="Arial"/>
      <family val="2"/>
    </font>
    <font>
      <b/>
      <i/>
      <u/>
      <sz val="11"/>
      <color theme="1"/>
      <name val="Arial"/>
      <family val="2"/>
    </font>
    <font>
      <sz val="11"/>
      <color rgb="FF000000"/>
      <name val="Arial"/>
      <family val="2"/>
    </font>
    <font>
      <b/>
      <sz val="14"/>
      <color rgb="FF000000"/>
      <name val="Arial"/>
      <family val="2"/>
    </font>
    <font>
      <sz val="11"/>
      <color rgb="FFFFFFFF"/>
      <name val="Arial"/>
      <family val="2"/>
    </font>
    <font>
      <sz val="10"/>
      <color rgb="FF000000"/>
      <name val="Arial"/>
      <family val="2"/>
    </font>
    <font>
      <sz val="11"/>
      <color theme="1"/>
      <name val="Calibri"/>
      <family val="2"/>
    </font>
    <font>
      <sz val="11"/>
      <color theme="1"/>
      <name val="Arial"/>
      <family val="2"/>
    </font>
    <font>
      <sz val="18"/>
      <color rgb="FF000000"/>
      <name val="Times New Roman"/>
      <family val="1"/>
    </font>
    <font>
      <vertAlign val="subscript"/>
      <sz val="18"/>
      <color rgb="FF000000"/>
      <name val="Times New Roman"/>
      <family val="1"/>
    </font>
    <font>
      <sz val="18"/>
      <color rgb="FFFF6699"/>
      <name val="Times New Roman"/>
      <family val="1"/>
    </font>
    <font>
      <sz val="28"/>
      <color rgb="FF000000"/>
      <name val="Times New Roman"/>
      <family val="1"/>
    </font>
    <font>
      <sz val="18"/>
      <color rgb="FFFF9900"/>
      <name val="Times New Roman"/>
      <family val="1"/>
    </font>
    <font>
      <sz val="18"/>
      <color rgb="FF00FFFF"/>
      <name val="Times New Roman"/>
      <family val="1"/>
    </font>
    <font>
      <sz val="18"/>
      <color rgb="FF00B0F0"/>
      <name val="Times New Roman"/>
      <family val="1"/>
    </font>
    <font>
      <vertAlign val="superscript"/>
      <sz val="18"/>
      <color rgb="FF000000"/>
      <name val="Times New Roman"/>
      <family val="1"/>
    </font>
    <font>
      <sz val="18"/>
      <color rgb="FFD86DCD"/>
      <name val="Times New Roman"/>
      <family val="1"/>
    </font>
    <font>
      <sz val="18"/>
      <color rgb="FF4EA72E"/>
      <name val="Times New Roman"/>
      <family val="1"/>
    </font>
    <font>
      <b/>
      <i/>
      <u/>
      <sz val="11"/>
      <color rgb="FF000000"/>
      <name val="Arial"/>
      <family val="2"/>
    </font>
    <font>
      <sz val="18"/>
      <color rgb="FFFF9999"/>
      <name val="Times New Roman"/>
      <family val="1"/>
    </font>
    <font>
      <sz val="18"/>
      <color rgb="FFE97132"/>
      <name val="Times New Roman"/>
      <family val="1"/>
    </font>
    <font>
      <vertAlign val="subscript"/>
      <sz val="18"/>
      <color rgb="FFE97132"/>
      <name val="Times New Roman"/>
      <family val="1"/>
    </font>
    <font>
      <sz val="18"/>
      <color rgb="FF00E3DE"/>
      <name val="Times New Roman"/>
      <family val="1"/>
    </font>
    <font>
      <sz val="18"/>
      <color rgb="FF0070C0"/>
      <name val="Times New Roman"/>
      <family val="1"/>
    </font>
    <font>
      <vertAlign val="subscript"/>
      <sz val="18"/>
      <color rgb="FF0070C0"/>
      <name val="Times New Roman"/>
      <family val="1"/>
    </font>
    <font>
      <sz val="18"/>
      <color rgb="FF7030A0"/>
      <name val="Times New Roman"/>
      <family val="1"/>
    </font>
    <font>
      <vertAlign val="subscript"/>
      <sz val="18"/>
      <color rgb="FF7030A0"/>
      <name val="Times New Roman"/>
      <family val="1"/>
    </font>
    <font>
      <sz val="18"/>
      <color rgb="FF196B24"/>
      <name val="Times New Roman"/>
      <family val="1"/>
    </font>
    <font>
      <vertAlign val="subscript"/>
      <sz val="18"/>
      <color rgb="FF196B24"/>
      <name val="Times New Roman"/>
      <family val="1"/>
    </font>
    <font>
      <sz val="11"/>
      <color theme="1"/>
      <name val="Arial"/>
      <family val="2"/>
    </font>
    <font>
      <sz val="11"/>
      <color theme="0"/>
      <name val="Arial"/>
      <family val="2"/>
    </font>
  </fonts>
  <fills count="17">
    <fill>
      <patternFill patternType="none"/>
    </fill>
    <fill>
      <patternFill patternType="gray125"/>
    </fill>
    <fill>
      <patternFill patternType="solid">
        <fgColor theme="0"/>
        <bgColor indexed="64"/>
      </patternFill>
    </fill>
    <fill>
      <patternFill patternType="solid">
        <fgColor rgb="FFC0C0C0"/>
        <bgColor indexed="64"/>
      </patternFill>
    </fill>
    <fill>
      <patternFill patternType="solid">
        <fgColor rgb="FFFFFF00"/>
        <bgColor indexed="64"/>
      </patternFill>
    </fill>
    <fill>
      <patternFill patternType="solid">
        <fgColor theme="3" tint="0.499984740745262"/>
        <bgColor indexed="64"/>
      </patternFill>
    </fill>
    <fill>
      <patternFill patternType="solid">
        <fgColor theme="4" tint="0.79998168889431442"/>
        <bgColor indexed="64"/>
      </patternFill>
    </fill>
    <fill>
      <patternFill patternType="solid">
        <fgColor rgb="FFFFCC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CCFFFF"/>
        <bgColor indexed="64"/>
      </patternFill>
    </fill>
    <fill>
      <patternFill patternType="solid">
        <fgColor rgb="FFFFCCCC"/>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rgb="FF4D93D9"/>
        <bgColor rgb="FF000000"/>
      </patternFill>
    </fill>
    <fill>
      <patternFill patternType="solid">
        <fgColor rgb="FFFFFFFF"/>
        <bgColor rgb="FF000000"/>
      </patternFill>
    </fill>
  </fills>
  <borders count="3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
    <xf numFmtId="0" fontId="0" fillId="0" borderId="0"/>
    <xf numFmtId="0" fontId="1" fillId="0" borderId="0" applyNumberFormat="0" applyFill="0" applyBorder="0" applyAlignment="0" applyProtection="0"/>
    <xf numFmtId="43" fontId="42" fillId="0" borderId="0" applyFont="0" applyFill="0" applyBorder="0" applyAlignment="0" applyProtection="0"/>
  </cellStyleXfs>
  <cellXfs count="382">
    <xf numFmtId="0" fontId="0" fillId="0" borderId="0" xfId="0"/>
    <xf numFmtId="0" fontId="2" fillId="2" borderId="0" xfId="0" applyFont="1" applyFill="1" applyAlignment="1">
      <alignment vertical="center"/>
    </xf>
    <xf numFmtId="0" fontId="3" fillId="2" borderId="0" xfId="0" applyFont="1" applyFill="1" applyAlignment="1">
      <alignment vertical="center"/>
    </xf>
    <xf numFmtId="0" fontId="2" fillId="0" borderId="0" xfId="0" applyFont="1" applyAlignment="1">
      <alignment vertical="center"/>
    </xf>
    <xf numFmtId="0" fontId="2" fillId="0" borderId="0" xfId="0" applyFont="1"/>
    <xf numFmtId="0" fontId="9" fillId="0" borderId="0" xfId="0" applyFont="1" applyAlignment="1">
      <alignment vertical="center"/>
    </xf>
    <xf numFmtId="0" fontId="10" fillId="0" borderId="0" xfId="1" applyFont="1" applyBorder="1" applyAlignment="1" applyProtection="1">
      <alignment vertical="center"/>
    </xf>
    <xf numFmtId="0" fontId="2" fillId="0" borderId="7" xfId="0" applyFont="1" applyBorder="1" applyAlignment="1">
      <alignment vertical="center"/>
    </xf>
    <xf numFmtId="0" fontId="10" fillId="0" borderId="0" xfId="1" applyFont="1" applyBorder="1" applyAlignment="1" applyProtection="1">
      <alignment horizontal="left" vertical="center"/>
    </xf>
    <xf numFmtId="0" fontId="2" fillId="0" borderId="6"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11" fillId="3" borderId="11" xfId="0" applyFont="1" applyFill="1" applyBorder="1" applyAlignment="1">
      <alignment horizontal="left" vertical="center"/>
    </xf>
    <xf numFmtId="0" fontId="11" fillId="0" borderId="0" xfId="0" applyFont="1" applyAlignment="1">
      <alignment horizontal="right" vertical="top" wrapText="1"/>
    </xf>
    <xf numFmtId="0" fontId="11" fillId="0" borderId="0" xfId="0" applyFont="1" applyAlignment="1">
      <alignment horizontal="right" vertical="top"/>
    </xf>
    <xf numFmtId="0" fontId="11" fillId="3" borderId="11" xfId="0" applyFont="1" applyFill="1" applyBorder="1" applyAlignment="1">
      <alignment horizontal="center" vertical="center" wrapText="1"/>
    </xf>
    <xf numFmtId="0" fontId="4" fillId="0" borderId="0" xfId="0" applyFont="1" applyAlignment="1">
      <alignment vertical="center"/>
    </xf>
    <xf numFmtId="0" fontId="2" fillId="0" borderId="8" xfId="0" applyFont="1" applyBorder="1"/>
    <xf numFmtId="0" fontId="6" fillId="0" borderId="0" xfId="0" applyFont="1"/>
    <xf numFmtId="0" fontId="0" fillId="0" borderId="8" xfId="0" applyBorder="1"/>
    <xf numFmtId="0" fontId="2" fillId="0" borderId="11" xfId="0" applyFont="1" applyBorder="1" applyAlignment="1">
      <alignment vertical="center"/>
    </xf>
    <xf numFmtId="0" fontId="2" fillId="0" borderId="0" xfId="0" applyFont="1" applyAlignment="1">
      <alignment vertical="top"/>
    </xf>
    <xf numFmtId="0" fontId="0" fillId="0" borderId="0" xfId="0" applyAlignment="1">
      <alignment vertical="top"/>
    </xf>
    <xf numFmtId="0" fontId="14" fillId="0" borderId="0" xfId="0" applyFont="1" applyAlignment="1">
      <alignment vertical="center" wrapText="1"/>
    </xf>
    <xf numFmtId="0" fontId="2" fillId="0" borderId="11" xfId="0" applyFont="1" applyBorder="1" applyAlignment="1">
      <alignment horizontal="center"/>
    </xf>
    <xf numFmtId="0" fontId="2" fillId="0" borderId="11" xfId="0" applyFont="1" applyBorder="1" applyAlignment="1">
      <alignment wrapText="1"/>
    </xf>
    <xf numFmtId="0" fontId="2" fillId="4" borderId="11" xfId="0" applyFont="1" applyFill="1" applyBorder="1" applyAlignment="1">
      <alignment wrapText="1"/>
    </xf>
    <xf numFmtId="0" fontId="4" fillId="0" borderId="0" xfId="0" applyFont="1"/>
    <xf numFmtId="0" fontId="2" fillId="4" borderId="11" xfId="0" applyFont="1" applyFill="1" applyBorder="1" applyAlignment="1">
      <alignment horizontal="center"/>
    </xf>
    <xf numFmtId="0" fontId="2" fillId="2" borderId="0" xfId="0" applyFont="1" applyFill="1"/>
    <xf numFmtId="0" fontId="17" fillId="0" borderId="0" xfId="0" applyFont="1"/>
    <xf numFmtId="0" fontId="9" fillId="0" borderId="13" xfId="0" applyFont="1" applyBorder="1" applyAlignment="1">
      <alignment vertical="center"/>
    </xf>
    <xf numFmtId="0" fontId="2" fillId="0" borderId="1" xfId="0" applyFont="1" applyBorder="1" applyAlignment="1">
      <alignment vertical="center"/>
    </xf>
    <xf numFmtId="0" fontId="0" fillId="0" borderId="2" xfId="0" applyBorder="1"/>
    <xf numFmtId="0" fontId="0" fillId="0" borderId="2" xfId="0" applyBorder="1" applyAlignment="1">
      <alignment vertical="top"/>
    </xf>
    <xf numFmtId="0" fontId="0" fillId="0" borderId="7" xfId="0" applyBorder="1"/>
    <xf numFmtId="0" fontId="2" fillId="0" borderId="2" xfId="0" applyFont="1" applyBorder="1" applyAlignment="1">
      <alignment vertical="center"/>
    </xf>
    <xf numFmtId="0" fontId="11" fillId="0" borderId="0" xfId="0" applyFont="1" applyAlignment="1">
      <alignment horizontal="right" wrapText="1"/>
    </xf>
    <xf numFmtId="0" fontId="11" fillId="2" borderId="0" xfId="0" applyFont="1" applyFill="1" applyAlignment="1">
      <alignment horizontal="center" vertical="center"/>
    </xf>
    <xf numFmtId="0" fontId="2" fillId="0" borderId="11" xfId="0" applyFont="1" applyBorder="1"/>
    <xf numFmtId="0" fontId="14" fillId="0" borderId="8" xfId="0" applyFont="1" applyBorder="1" applyAlignment="1">
      <alignment vertical="top" wrapText="1"/>
    </xf>
    <xf numFmtId="0" fontId="4" fillId="2" borderId="11" xfId="0" applyFont="1" applyFill="1" applyBorder="1"/>
    <xf numFmtId="0" fontId="19" fillId="0" borderId="11" xfId="0" applyFont="1" applyBorder="1"/>
    <xf numFmtId="0" fontId="4" fillId="2" borderId="0" xfId="0" applyFont="1" applyFill="1"/>
    <xf numFmtId="0" fontId="21" fillId="0" borderId="0" xfId="0" applyFont="1"/>
    <xf numFmtId="0" fontId="22" fillId="0" borderId="0" xfId="0" applyFont="1" applyAlignment="1">
      <alignment vertical="center" wrapText="1"/>
    </xf>
    <xf numFmtId="0" fontId="14" fillId="0" borderId="0" xfId="0" applyFont="1" applyAlignment="1">
      <alignment horizontal="left" vertical="top" wrapText="1"/>
    </xf>
    <xf numFmtId="0" fontId="21" fillId="0" borderId="0" xfId="0" applyFont="1" applyAlignment="1">
      <alignment vertical="top"/>
    </xf>
    <xf numFmtId="0" fontId="26" fillId="0" borderId="0" xfId="0" applyFont="1" applyAlignment="1">
      <alignment vertical="top" wrapText="1"/>
    </xf>
    <xf numFmtId="0" fontId="8" fillId="0" borderId="0" xfId="0" applyFont="1" applyAlignment="1">
      <alignment vertical="top"/>
    </xf>
    <xf numFmtId="0" fontId="14" fillId="0" borderId="0" xfId="0" applyFont="1" applyAlignment="1">
      <alignment vertical="top"/>
    </xf>
    <xf numFmtId="0" fontId="2" fillId="0" borderId="0" xfId="0" applyFont="1" applyAlignment="1">
      <alignment horizontal="center" vertical="center"/>
    </xf>
    <xf numFmtId="0" fontId="28" fillId="0" borderId="0" xfId="0" applyFont="1" applyAlignment="1">
      <alignment horizontal="right" vertical="center"/>
    </xf>
    <xf numFmtId="0" fontId="27" fillId="0" borderId="0" xfId="0" applyFont="1" applyAlignment="1">
      <alignment vertical="center"/>
    </xf>
    <xf numFmtId="0" fontId="11" fillId="0" borderId="0" xfId="0" applyFont="1" applyAlignment="1">
      <alignment vertical="top" wrapText="1"/>
    </xf>
    <xf numFmtId="0" fontId="36" fillId="5" borderId="0" xfId="0" applyFont="1" applyFill="1" applyAlignment="1">
      <alignment horizontal="left" vertical="center"/>
    </xf>
    <xf numFmtId="0" fontId="2" fillId="5" borderId="0" xfId="0" applyFont="1" applyFill="1" applyAlignment="1">
      <alignment vertical="center"/>
    </xf>
    <xf numFmtId="0" fontId="4" fillId="0" borderId="11" xfId="0" applyFont="1" applyBorder="1" applyAlignment="1">
      <alignment horizontal="center" vertical="center" wrapText="1"/>
    </xf>
    <xf numFmtId="0" fontId="2" fillId="0" borderId="11" xfId="0" applyFont="1" applyBorder="1" applyAlignment="1" applyProtection="1">
      <alignment horizontal="center" vertical="center"/>
      <protection locked="0"/>
    </xf>
    <xf numFmtId="0" fontId="37" fillId="5" borderId="11" xfId="0" applyFont="1" applyFill="1" applyBorder="1" applyAlignment="1">
      <alignment horizontal="center" vertical="center" wrapText="1"/>
    </xf>
    <xf numFmtId="0" fontId="2" fillId="0" borderId="11" xfId="0" applyFont="1" applyBorder="1" applyAlignment="1" applyProtection="1">
      <alignment vertical="center"/>
      <protection locked="0"/>
    </xf>
    <xf numFmtId="0" fontId="2" fillId="0" borderId="11" xfId="0" applyFont="1" applyBorder="1" applyAlignment="1" applyProtection="1">
      <alignment vertical="center" wrapText="1"/>
      <protection locked="0"/>
    </xf>
    <xf numFmtId="0" fontId="8" fillId="0" borderId="11" xfId="0" applyFont="1" applyBorder="1" applyAlignment="1">
      <alignment horizontal="center" vertical="center" wrapText="1"/>
    </xf>
    <xf numFmtId="0" fontId="2" fillId="0" borderId="11" xfId="0" applyFont="1" applyBorder="1" applyAlignment="1" applyProtection="1">
      <alignment horizontal="center"/>
      <protection locked="0"/>
    </xf>
    <xf numFmtId="0" fontId="2" fillId="0" borderId="11" xfId="0" applyFont="1" applyBorder="1" applyProtection="1">
      <protection locked="0"/>
    </xf>
    <xf numFmtId="0" fontId="2" fillId="0" borderId="12" xfId="0" applyFont="1" applyBorder="1" applyProtection="1">
      <protection locked="0"/>
    </xf>
    <xf numFmtId="164" fontId="2" fillId="0" borderId="11" xfId="0" applyNumberFormat="1" applyFont="1" applyBorder="1" applyProtection="1">
      <protection locked="0"/>
    </xf>
    <xf numFmtId="0" fontId="2" fillId="0" borderId="12" xfId="0" applyFont="1" applyBorder="1" applyAlignment="1" applyProtection="1">
      <alignment horizontal="center"/>
      <protection locked="0"/>
    </xf>
    <xf numFmtId="0" fontId="11" fillId="0" borderId="3" xfId="0" applyFont="1" applyBorder="1" applyAlignment="1">
      <alignment horizontal="center" vertical="center" wrapText="1"/>
    </xf>
    <xf numFmtId="164" fontId="2" fillId="0" borderId="11" xfId="0" applyNumberFormat="1" applyFont="1" applyBorder="1" applyAlignment="1" applyProtection="1">
      <alignment horizontal="center"/>
      <protection locked="0"/>
    </xf>
    <xf numFmtId="0" fontId="2" fillId="0" borderId="11" xfId="0" applyFont="1" applyBorder="1" applyAlignment="1" applyProtection="1">
      <alignment wrapText="1"/>
      <protection locked="0"/>
    </xf>
    <xf numFmtId="0" fontId="2" fillId="0" borderId="3" xfId="0" applyFont="1" applyBorder="1" applyAlignment="1">
      <alignment vertical="center"/>
    </xf>
    <xf numFmtId="0" fontId="2" fillId="0" borderId="11" xfId="0" applyFont="1" applyBorder="1" applyAlignment="1" applyProtection="1">
      <alignment horizontal="right" vertical="center"/>
      <protection locked="0"/>
    </xf>
    <xf numFmtId="0" fontId="2" fillId="0" borderId="11" xfId="0" applyFont="1" applyBorder="1" applyAlignment="1">
      <alignment horizontal="right" vertical="center" wrapText="1"/>
    </xf>
    <xf numFmtId="0" fontId="5" fillId="0" borderId="0" xfId="0" applyFont="1" applyAlignment="1">
      <alignment vertical="center" wrapText="1"/>
    </xf>
    <xf numFmtId="0" fontId="14" fillId="0" borderId="0" xfId="0" applyFont="1" applyAlignment="1">
      <alignment vertical="top" wrapText="1"/>
    </xf>
    <xf numFmtId="0" fontId="40" fillId="5" borderId="0" xfId="0" applyFont="1" applyFill="1" applyAlignment="1">
      <alignment horizontal="left" vertical="center"/>
    </xf>
    <xf numFmtId="0" fontId="2" fillId="0" borderId="29" xfId="0" applyFont="1" applyBorder="1" applyAlignment="1">
      <alignment vertical="center"/>
    </xf>
    <xf numFmtId="0" fontId="2" fillId="0" borderId="28" xfId="0" applyFont="1" applyBorder="1" applyAlignment="1">
      <alignment vertical="center"/>
    </xf>
    <xf numFmtId="43" fontId="0" fillId="0" borderId="0" xfId="0" applyNumberFormat="1"/>
    <xf numFmtId="43" fontId="2" fillId="0" borderId="0" xfId="0" applyNumberFormat="1" applyFont="1"/>
    <xf numFmtId="165" fontId="0" fillId="0" borderId="0" xfId="2" applyNumberFormat="1" applyFont="1"/>
    <xf numFmtId="0" fontId="2" fillId="0" borderId="12" xfId="0" applyFont="1" applyBorder="1" applyAlignment="1" applyProtection="1">
      <alignment wrapText="1"/>
      <protection locked="0"/>
    </xf>
    <xf numFmtId="1" fontId="2" fillId="0" borderId="3" xfId="0" applyNumberFormat="1" applyFont="1" applyBorder="1" applyAlignment="1">
      <alignment vertical="center"/>
    </xf>
    <xf numFmtId="0" fontId="14" fillId="0" borderId="0" xfId="0" applyFont="1"/>
    <xf numFmtId="0" fontId="49" fillId="0" borderId="0" xfId="0" applyFont="1" applyAlignment="1">
      <alignment horizontal="left" indent="4"/>
    </xf>
    <xf numFmtId="0" fontId="2" fillId="0" borderId="15" xfId="0" applyFont="1" applyBorder="1"/>
    <xf numFmtId="0" fontId="2" fillId="0" borderId="14" xfId="0" applyFont="1" applyBorder="1"/>
    <xf numFmtId="0" fontId="2" fillId="0" borderId="0" xfId="0" applyFont="1" applyAlignment="1">
      <alignment horizontal="left" vertical="center"/>
    </xf>
    <xf numFmtId="0" fontId="50" fillId="0" borderId="0" xfId="0" applyFont="1"/>
    <xf numFmtId="0" fontId="2" fillId="0" borderId="18" xfId="0" applyFont="1" applyBorder="1" applyAlignment="1">
      <alignment horizontal="right"/>
    </xf>
    <xf numFmtId="0" fontId="2" fillId="0" borderId="17" xfId="0" applyFont="1" applyBorder="1"/>
    <xf numFmtId="0" fontId="2" fillId="0" borderId="16" xfId="0" applyFont="1" applyBorder="1" applyAlignment="1">
      <alignment horizontal="right"/>
    </xf>
    <xf numFmtId="0" fontId="2" fillId="0" borderId="0" xfId="0" applyFont="1" applyAlignment="1">
      <alignment horizontal="right"/>
    </xf>
    <xf numFmtId="0" fontId="2" fillId="0" borderId="20" xfId="0" applyFont="1" applyBorder="1"/>
    <xf numFmtId="0" fontId="2" fillId="0" borderId="19" xfId="0" applyFont="1" applyBorder="1"/>
    <xf numFmtId="0" fontId="2" fillId="0" borderId="17" xfId="0" applyFont="1" applyBorder="1" applyAlignment="1">
      <alignment horizontal="center"/>
    </xf>
    <xf numFmtId="0" fontId="2" fillId="0" borderId="18" xfId="0" applyFont="1" applyBorder="1"/>
    <xf numFmtId="0" fontId="2" fillId="0" borderId="16" xfId="0" applyFont="1" applyBorder="1"/>
    <xf numFmtId="0" fontId="2" fillId="0" borderId="0" xfId="0" applyFont="1" applyAlignment="1">
      <alignment horizontal="left"/>
    </xf>
    <xf numFmtId="0" fontId="2" fillId="0" borderId="0" xfId="0" applyFont="1" applyAlignment="1">
      <alignment horizontal="left" wrapText="1"/>
    </xf>
    <xf numFmtId="0" fontId="2" fillId="0" borderId="18" xfId="0" applyFont="1" applyBorder="1" applyAlignment="1">
      <alignment horizontal="right" wrapText="1"/>
    </xf>
    <xf numFmtId="0" fontId="8" fillId="0" borderId="0" xfId="0" applyFont="1" applyAlignment="1">
      <alignment vertical="top" wrapText="1"/>
    </xf>
    <xf numFmtId="0" fontId="0" fillId="0" borderId="4" xfId="0" applyBorder="1"/>
    <xf numFmtId="0" fontId="0" fillId="0" borderId="5" xfId="0" applyBorder="1"/>
    <xf numFmtId="0" fontId="2" fillId="0" borderId="6" xfId="0" applyFont="1" applyBorder="1"/>
    <xf numFmtId="43" fontId="2" fillId="0" borderId="29" xfId="0" applyNumberFormat="1" applyFont="1" applyBorder="1"/>
    <xf numFmtId="0" fontId="0" fillId="0" borderId="9" xfId="0" applyBorder="1"/>
    <xf numFmtId="0" fontId="2" fillId="14" borderId="11" xfId="0" applyFont="1" applyFill="1" applyBorder="1" applyAlignment="1">
      <alignment horizontal="center"/>
    </xf>
    <xf numFmtId="0" fontId="2" fillId="14" borderId="11" xfId="0" applyFont="1" applyFill="1" applyBorder="1" applyAlignment="1">
      <alignment wrapText="1"/>
    </xf>
    <xf numFmtId="0" fontId="8" fillId="0" borderId="28" xfId="0" applyFont="1" applyBorder="1"/>
    <xf numFmtId="0" fontId="58" fillId="0" borderId="11" xfId="0" applyFont="1" applyBorder="1" applyProtection="1">
      <protection locked="0"/>
    </xf>
    <xf numFmtId="0" fontId="58" fillId="0" borderId="12" xfId="0" applyFont="1" applyBorder="1" applyProtection="1">
      <protection locked="0"/>
    </xf>
    <xf numFmtId="164" fontId="58" fillId="0" borderId="11" xfId="0" applyNumberFormat="1" applyFont="1" applyBorder="1" applyProtection="1">
      <protection locked="0"/>
    </xf>
    <xf numFmtId="0" fontId="2" fillId="0" borderId="0" xfId="0" applyFont="1" applyAlignment="1">
      <alignment horizontal="center" vertical="center" wrapText="1"/>
    </xf>
    <xf numFmtId="0" fontId="2" fillId="0" borderId="4" xfId="0" applyFont="1" applyBorder="1"/>
    <xf numFmtId="0" fontId="2" fillId="0" borderId="11" xfId="0" applyFont="1" applyBorder="1" applyAlignment="1" applyProtection="1">
      <alignment horizontal="left" vertical="top" wrapText="1"/>
      <protection locked="0"/>
    </xf>
    <xf numFmtId="164" fontId="2" fillId="0" borderId="11" xfId="0" applyNumberFormat="1" applyFont="1" applyBorder="1" applyAlignment="1" applyProtection="1">
      <alignment horizontal="left"/>
      <protection locked="0"/>
    </xf>
    <xf numFmtId="167" fontId="2" fillId="0" borderId="11" xfId="0" applyNumberFormat="1" applyFont="1" applyBorder="1" applyAlignment="1">
      <alignment horizontal="right" vertical="center" wrapText="1"/>
    </xf>
    <xf numFmtId="167" fontId="2" fillId="0" borderId="3" xfId="0" applyNumberFormat="1" applyFont="1" applyBorder="1" applyAlignment="1">
      <alignment vertical="center"/>
    </xf>
    <xf numFmtId="167" fontId="2" fillId="0" borderId="11" xfId="0" applyNumberFormat="1" applyFont="1" applyBorder="1"/>
    <xf numFmtId="0" fontId="37" fillId="5" borderId="11" xfId="0" applyFont="1" applyFill="1" applyBorder="1" applyAlignment="1">
      <alignment horizontal="center" vertical="center"/>
    </xf>
    <xf numFmtId="0" fontId="2" fillId="0" borderId="11" xfId="0" applyFont="1" applyBorder="1" applyAlignment="1" applyProtection="1">
      <alignment horizontal="left" vertical="center" wrapText="1"/>
      <protection locked="0"/>
    </xf>
    <xf numFmtId="0" fontId="11" fillId="0" borderId="0" xfId="0" applyFont="1" applyAlignment="1">
      <alignment horizontal="left" vertical="top" wrapText="1"/>
    </xf>
    <xf numFmtId="0" fontId="11" fillId="0" borderId="11" xfId="0" applyFont="1" applyBorder="1" applyAlignment="1">
      <alignment horizontal="center" vertical="center" wrapText="1"/>
    </xf>
    <xf numFmtId="0" fontId="11" fillId="0" borderId="0" xfId="0" applyFont="1" applyAlignment="1">
      <alignment horizontal="left" wrapText="1"/>
    </xf>
    <xf numFmtId="0" fontId="5" fillId="0" borderId="11" xfId="0" applyFont="1" applyBorder="1" applyAlignment="1">
      <alignment vertical="center" wrapText="1"/>
    </xf>
    <xf numFmtId="0" fontId="2" fillId="0" borderId="20" xfId="0" applyFont="1" applyBorder="1" applyAlignment="1">
      <alignment horizontal="center"/>
    </xf>
    <xf numFmtId="0" fontId="2" fillId="0" borderId="19" xfId="0" applyFont="1" applyBorder="1" applyAlignment="1">
      <alignment horizontal="center"/>
    </xf>
    <xf numFmtId="3" fontId="2" fillId="0" borderId="11" xfId="0" applyNumberFormat="1" applyFont="1" applyBorder="1" applyAlignment="1" applyProtection="1">
      <alignment vertical="center"/>
      <protection locked="0"/>
    </xf>
    <xf numFmtId="1" fontId="2" fillId="0" borderId="11" xfId="0" applyNumberFormat="1" applyFont="1" applyBorder="1" applyAlignment="1" applyProtection="1">
      <alignment vertical="center" wrapText="1"/>
      <protection locked="0"/>
    </xf>
    <xf numFmtId="0" fontId="0" fillId="0" borderId="0" xfId="0" applyProtection="1">
      <protection locked="0"/>
    </xf>
    <xf numFmtId="0" fontId="36" fillId="5" borderId="0" xfId="0" applyFont="1" applyFill="1" applyAlignment="1" applyProtection="1">
      <alignment horizontal="left" vertical="center"/>
      <protection locked="0"/>
    </xf>
    <xf numFmtId="0" fontId="2" fillId="5" borderId="0" xfId="0" applyFont="1" applyFill="1" applyAlignment="1" applyProtection="1">
      <alignment vertical="center"/>
      <protection locked="0"/>
    </xf>
    <xf numFmtId="0" fontId="58" fillId="0" borderId="0" xfId="0" applyFont="1" applyAlignment="1" applyProtection="1">
      <alignment vertical="center"/>
      <protection locked="0"/>
    </xf>
    <xf numFmtId="0" fontId="53" fillId="0" borderId="0" xfId="0" applyFont="1" applyProtection="1">
      <protection locked="0"/>
    </xf>
    <xf numFmtId="0" fontId="2" fillId="0" borderId="0" xfId="0" applyFont="1" applyAlignment="1" applyProtection="1">
      <alignment vertical="center"/>
      <protection locked="0"/>
    </xf>
    <xf numFmtId="0" fontId="3" fillId="0" borderId="0" xfId="0" applyFont="1" applyAlignment="1" applyProtection="1">
      <alignment vertical="center"/>
      <protection locked="0"/>
    </xf>
    <xf numFmtId="0" fontId="40" fillId="5" borderId="0" xfId="0" applyFont="1" applyFill="1" applyAlignment="1" applyProtection="1">
      <alignment horizontal="left" vertical="center"/>
      <protection locked="0"/>
    </xf>
    <xf numFmtId="0" fontId="59" fillId="0" borderId="0" xfId="0" applyFont="1" applyAlignment="1" applyProtection="1">
      <alignment horizontal="left" vertical="center"/>
      <protection locked="0"/>
    </xf>
    <xf numFmtId="0" fontId="11" fillId="0" borderId="0" xfId="0" applyFont="1" applyAlignment="1" applyProtection="1">
      <alignment horizontal="right" vertical="top"/>
      <protection locked="0"/>
    </xf>
    <xf numFmtId="0" fontId="6" fillId="0" borderId="0" xfId="0" applyFont="1" applyAlignment="1" applyProtection="1">
      <alignment vertical="top"/>
      <protection locked="0"/>
    </xf>
    <xf numFmtId="0" fontId="2" fillId="0" borderId="0" xfId="0" applyFont="1" applyAlignment="1" applyProtection="1">
      <alignment vertical="top"/>
      <protection locked="0"/>
    </xf>
    <xf numFmtId="0" fontId="11" fillId="0" borderId="0" xfId="0" applyFont="1" applyAlignment="1" applyProtection="1">
      <alignment horizontal="right" vertical="center"/>
      <protection locked="0"/>
    </xf>
    <xf numFmtId="0" fontId="14" fillId="0" borderId="0" xfId="0" applyFont="1" applyAlignment="1" applyProtection="1">
      <alignment vertical="center" wrapText="1"/>
      <protection locked="0"/>
    </xf>
    <xf numFmtId="0" fontId="37" fillId="5" borderId="11" xfId="0" applyFont="1" applyFill="1" applyBorder="1" applyAlignment="1" applyProtection="1">
      <alignment horizontal="center" vertical="center"/>
      <protection locked="0"/>
    </xf>
    <xf numFmtId="0" fontId="2" fillId="0" borderId="0" xfId="0" applyFont="1" applyProtection="1">
      <protection locked="0"/>
    </xf>
    <xf numFmtId="0" fontId="11" fillId="0" borderId="11"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4" fillId="0" borderId="0" xfId="0" applyFont="1" applyProtection="1">
      <protection locked="0"/>
    </xf>
    <xf numFmtId="0" fontId="58" fillId="16" borderId="0" xfId="0" applyFont="1" applyFill="1" applyProtection="1">
      <protection locked="0"/>
    </xf>
    <xf numFmtId="0" fontId="58" fillId="16" borderId="10" xfId="0" applyFont="1" applyFill="1" applyBorder="1" applyProtection="1">
      <protection locked="0"/>
    </xf>
    <xf numFmtId="0" fontId="61" fillId="0" borderId="13" xfId="0" applyFont="1" applyBorder="1" applyProtection="1">
      <protection locked="0"/>
    </xf>
    <xf numFmtId="0" fontId="61" fillId="0" borderId="12" xfId="0" applyFont="1" applyBorder="1" applyProtection="1">
      <protection locked="0"/>
    </xf>
    <xf numFmtId="0" fontId="61" fillId="0" borderId="0" xfId="0" applyFont="1" applyProtection="1">
      <protection locked="0"/>
    </xf>
    <xf numFmtId="0" fontId="62" fillId="0" borderId="0" xfId="0" applyFont="1" applyProtection="1">
      <protection locked="0"/>
    </xf>
    <xf numFmtId="0" fontId="2" fillId="0" borderId="0" xfId="0" applyFont="1" applyAlignment="1" applyProtection="1">
      <alignment vertical="center" wrapText="1"/>
      <protection locked="0"/>
    </xf>
    <xf numFmtId="0" fontId="10" fillId="0" borderId="0" xfId="1" applyFont="1" applyFill="1" applyBorder="1" applyAlignment="1" applyProtection="1">
      <alignment vertical="center"/>
      <protection locked="0"/>
    </xf>
    <xf numFmtId="0" fontId="10" fillId="0" borderId="0" xfId="1" applyFont="1" applyFill="1" applyBorder="1" applyAlignment="1" applyProtection="1">
      <alignment horizontal="left" vertical="center"/>
      <protection locked="0"/>
    </xf>
    <xf numFmtId="0" fontId="11" fillId="0" borderId="0" xfId="0" applyFont="1" applyAlignment="1" applyProtection="1">
      <alignment horizontal="right" vertical="top" wrapText="1"/>
      <protection locked="0"/>
    </xf>
    <xf numFmtId="0" fontId="28" fillId="0" borderId="0" xfId="0" applyFont="1" applyAlignment="1" applyProtection="1">
      <alignment horizontal="right" vertical="center"/>
      <protection locked="0"/>
    </xf>
    <xf numFmtId="0" fontId="44" fillId="0" borderId="0" xfId="0" applyFont="1" applyAlignment="1" applyProtection="1">
      <alignment vertical="center"/>
      <protection locked="0"/>
    </xf>
    <xf numFmtId="0" fontId="11" fillId="0" borderId="0" xfId="0" applyFont="1" applyAlignment="1" applyProtection="1">
      <alignment horizontal="right"/>
      <protection locked="0"/>
    </xf>
    <xf numFmtId="0" fontId="4" fillId="0" borderId="0" xfId="0" applyFont="1" applyAlignment="1" applyProtection="1">
      <alignment vertical="center"/>
      <protection locked="0"/>
    </xf>
    <xf numFmtId="0" fontId="0" fillId="0" borderId="11" xfId="0" applyBorder="1" applyProtection="1">
      <protection locked="0"/>
    </xf>
    <xf numFmtId="0" fontId="0" fillId="0" borderId="0" xfId="0" applyAlignment="1" applyProtection="1">
      <alignment wrapText="1"/>
      <protection locked="0"/>
    </xf>
    <xf numFmtId="0" fontId="11" fillId="0" borderId="0" xfId="0" applyFont="1" applyAlignment="1" applyProtection="1">
      <alignment vertical="top" wrapText="1"/>
      <protection locked="0"/>
    </xf>
    <xf numFmtId="0" fontId="27" fillId="0" borderId="0" xfId="0" applyFont="1" applyAlignment="1" applyProtection="1">
      <alignment vertical="center"/>
      <protection locked="0"/>
    </xf>
    <xf numFmtId="0" fontId="6" fillId="0" borderId="0" xfId="0" applyFont="1" applyProtection="1">
      <protection locked="0"/>
    </xf>
    <xf numFmtId="0" fontId="6" fillId="0" borderId="0" xfId="0" applyFont="1" applyAlignment="1" applyProtection="1">
      <alignment wrapText="1"/>
      <protection locked="0"/>
    </xf>
    <xf numFmtId="0" fontId="11" fillId="0" borderId="0" xfId="0" applyFont="1" applyAlignment="1" applyProtection="1">
      <alignment horizontal="right" wrapText="1"/>
      <protection locked="0"/>
    </xf>
    <xf numFmtId="0" fontId="37" fillId="5" borderId="11" xfId="0" applyFont="1" applyFill="1" applyBorder="1" applyAlignment="1" applyProtection="1">
      <alignment horizontal="center" vertical="center" wrapText="1"/>
      <protection locked="0"/>
    </xf>
    <xf numFmtId="0" fontId="11" fillId="11" borderId="11" xfId="0" applyFont="1" applyFill="1" applyBorder="1" applyAlignment="1" applyProtection="1">
      <alignment horizontal="centerContinuous" vertical="center" wrapText="1"/>
      <protection locked="0"/>
    </xf>
    <xf numFmtId="0" fontId="11" fillId="11" borderId="11" xfId="0" applyFont="1" applyFill="1" applyBorder="1" applyAlignment="1" applyProtection="1">
      <alignment horizontal="center" vertical="center" wrapText="1"/>
      <protection locked="0"/>
    </xf>
    <xf numFmtId="0" fontId="11" fillId="12" borderId="1" xfId="0" applyFont="1" applyFill="1" applyBorder="1" applyAlignment="1" applyProtection="1">
      <alignment horizontal="center" vertical="center" wrapText="1"/>
      <protection locked="0"/>
    </xf>
    <xf numFmtId="0" fontId="11" fillId="12" borderId="11"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12" fillId="0" borderId="0" xfId="0" applyFont="1" applyAlignment="1" applyProtection="1">
      <alignment vertical="center" wrapText="1"/>
      <protection locked="0"/>
    </xf>
    <xf numFmtId="0" fontId="3" fillId="0" borderId="0" xfId="0" applyFont="1" applyProtection="1">
      <protection locked="0"/>
    </xf>
    <xf numFmtId="0" fontId="11" fillId="0" borderId="0" xfId="0" applyFont="1" applyProtection="1">
      <protection locked="0"/>
    </xf>
    <xf numFmtId="0" fontId="0" fillId="0" borderId="8" xfId="0" applyBorder="1" applyProtection="1">
      <protection locked="0"/>
    </xf>
    <xf numFmtId="0" fontId="14" fillId="0" borderId="4" xfId="0" applyFont="1" applyBorder="1" applyAlignment="1" applyProtection="1">
      <alignment vertical="top" wrapText="1"/>
      <protection locked="0"/>
    </xf>
    <xf numFmtId="0" fontId="11" fillId="0" borderId="0" xfId="0" applyFont="1" applyAlignment="1" applyProtection="1">
      <alignment horizontal="left" vertical="top" wrapText="1"/>
      <protection locked="0"/>
    </xf>
    <xf numFmtId="0" fontId="58" fillId="0" borderId="11" xfId="0" applyFont="1" applyBorder="1" applyAlignment="1" applyProtection="1">
      <alignment wrapText="1"/>
      <protection locked="0"/>
    </xf>
    <xf numFmtId="0" fontId="14" fillId="0" borderId="12" xfId="0" applyFont="1" applyBorder="1" applyProtection="1">
      <protection locked="0"/>
    </xf>
    <xf numFmtId="0" fontId="58" fillId="0" borderId="12" xfId="0" applyFont="1" applyBorder="1" applyAlignment="1" applyProtection="1">
      <alignment wrapText="1"/>
      <protection locked="0"/>
    </xf>
    <xf numFmtId="0" fontId="48" fillId="0" borderId="0" xfId="0" applyFont="1" applyAlignment="1">
      <alignment vertical="center"/>
    </xf>
    <xf numFmtId="0" fontId="43" fillId="0" borderId="11" xfId="0" applyFont="1" applyBorder="1" applyAlignment="1">
      <alignment horizontal="center" vertical="center" wrapText="1"/>
    </xf>
    <xf numFmtId="0" fontId="63" fillId="0" borderId="0" xfId="0" applyFont="1"/>
    <xf numFmtId="166" fontId="2" fillId="0" borderId="11" xfId="0" applyNumberFormat="1" applyFont="1" applyBorder="1" applyAlignment="1">
      <alignment vertical="center"/>
    </xf>
    <xf numFmtId="0" fontId="2" fillId="0" borderId="11" xfId="0" applyFont="1" applyBorder="1" applyAlignment="1">
      <alignment vertical="center" wrapText="1"/>
    </xf>
    <xf numFmtId="2" fontId="2" fillId="0" borderId="11" xfId="0" applyNumberFormat="1" applyFont="1" applyBorder="1"/>
    <xf numFmtId="1" fontId="2" fillId="0" borderId="11" xfId="0" applyNumberFormat="1" applyFont="1" applyBorder="1" applyAlignment="1">
      <alignment horizontal="center"/>
    </xf>
    <xf numFmtId="0" fontId="4" fillId="0" borderId="11" xfId="0" applyFont="1" applyBorder="1" applyAlignment="1">
      <alignment vertical="center" wrapText="1"/>
    </xf>
    <xf numFmtId="0" fontId="11" fillId="0" borderId="0" xfId="0" applyFont="1" applyAlignment="1">
      <alignment horizontal="right"/>
    </xf>
    <xf numFmtId="0" fontId="11" fillId="0" borderId="0" xfId="0" applyFont="1"/>
    <xf numFmtId="0" fontId="2" fillId="0" borderId="11" xfId="0" applyFont="1" applyBorder="1" applyAlignment="1">
      <alignment horizontal="center" vertical="center"/>
    </xf>
    <xf numFmtId="0" fontId="11" fillId="0" borderId="11"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5" fillId="0" borderId="0" xfId="0" applyFont="1" applyAlignment="1" applyProtection="1">
      <alignment vertical="center"/>
      <protection locked="0"/>
    </xf>
    <xf numFmtId="0" fontId="85" fillId="0" borderId="0" xfId="0" applyFont="1" applyAlignment="1" applyProtection="1">
      <alignment vertical="top"/>
      <protection locked="0"/>
    </xf>
    <xf numFmtId="0" fontId="11" fillId="0" borderId="11" xfId="0" applyFont="1" applyBorder="1" applyAlignment="1">
      <alignment horizontal="center" vertical="center" wrapText="1"/>
    </xf>
    <xf numFmtId="0" fontId="11" fillId="0" borderId="10" xfId="0" applyFont="1" applyBorder="1" applyAlignment="1">
      <alignment horizontal="center" vertical="center" wrapText="1"/>
    </xf>
    <xf numFmtId="0" fontId="2" fillId="0" borderId="0" xfId="0" applyFont="1" applyAlignment="1">
      <alignment vertical="center"/>
    </xf>
    <xf numFmtId="0" fontId="37" fillId="5" borderId="11" xfId="0" applyFont="1" applyFill="1" applyBorder="1" applyAlignment="1">
      <alignment horizontal="center" vertical="center"/>
    </xf>
    <xf numFmtId="0" fontId="0" fillId="0" borderId="0" xfId="0" applyProtection="1"/>
    <xf numFmtId="0" fontId="36" fillId="5" borderId="0" xfId="0" applyFont="1" applyFill="1" applyAlignment="1" applyProtection="1">
      <alignment horizontal="left" vertical="center"/>
    </xf>
    <xf numFmtId="0" fontId="2" fillId="5" borderId="0" xfId="0" applyFont="1" applyFill="1" applyAlignment="1" applyProtection="1">
      <alignment vertical="center"/>
    </xf>
    <xf numFmtId="0" fontId="2" fillId="0" borderId="0" xfId="0" applyFont="1" applyAlignment="1" applyProtection="1">
      <alignment vertical="center"/>
    </xf>
    <xf numFmtId="0" fontId="2" fillId="0" borderId="0" xfId="0" applyFont="1" applyAlignment="1" applyProtection="1">
      <alignment vertical="center" wrapText="1"/>
    </xf>
    <xf numFmtId="0" fontId="17" fillId="0" borderId="0" xfId="0" applyFont="1" applyProtection="1"/>
    <xf numFmtId="0" fontId="3" fillId="0" borderId="0" xfId="0" applyFont="1" applyAlignment="1" applyProtection="1">
      <alignment vertical="center"/>
    </xf>
    <xf numFmtId="0" fontId="40" fillId="5" borderId="0" xfId="0" applyFont="1" applyFill="1" applyAlignment="1" applyProtection="1">
      <alignment horizontal="left" vertical="center"/>
    </xf>
    <xf numFmtId="0" fontId="10" fillId="0" borderId="0" xfId="1" applyFont="1" applyFill="1" applyBorder="1" applyAlignment="1" applyProtection="1">
      <alignment vertical="center"/>
    </xf>
    <xf numFmtId="0" fontId="10" fillId="0" borderId="0" xfId="1" applyFont="1" applyFill="1" applyBorder="1" applyAlignment="1" applyProtection="1">
      <alignment horizontal="left" vertical="center"/>
    </xf>
    <xf numFmtId="0" fontId="14" fillId="0" borderId="0" xfId="0" applyFont="1" applyAlignment="1" applyProtection="1">
      <alignment vertical="center" wrapText="1"/>
    </xf>
    <xf numFmtId="0" fontId="11" fillId="0" borderId="0" xfId="0" applyFont="1" applyAlignment="1" applyProtection="1">
      <alignment horizontal="right" vertical="top" wrapText="1"/>
    </xf>
    <xf numFmtId="0" fontId="28" fillId="0" borderId="0" xfId="0" applyFont="1" applyAlignment="1" applyProtection="1">
      <alignment horizontal="right" vertical="center"/>
    </xf>
    <xf numFmtId="0" fontId="44" fillId="0" borderId="0" xfId="0" applyFont="1" applyAlignment="1" applyProtection="1">
      <alignment vertical="center"/>
    </xf>
    <xf numFmtId="0" fontId="8" fillId="0" borderId="8" xfId="0" applyFont="1" applyBorder="1" applyAlignment="1" applyProtection="1">
      <alignment vertical="top" wrapText="1"/>
    </xf>
    <xf numFmtId="0" fontId="8" fillId="0" borderId="0" xfId="0" applyFont="1" applyAlignment="1" applyProtection="1">
      <alignment horizontal="right"/>
    </xf>
    <xf numFmtId="0" fontId="37" fillId="5" borderId="11" xfId="0" applyFont="1" applyFill="1" applyBorder="1" applyAlignment="1" applyProtection="1">
      <alignment horizontal="center" vertical="center"/>
    </xf>
    <xf numFmtId="0" fontId="4" fillId="0" borderId="0" xfId="0" applyFont="1" applyProtection="1"/>
    <xf numFmtId="0" fontId="11" fillId="0" borderId="0" xfId="0" applyFont="1" applyAlignment="1" applyProtection="1">
      <alignment horizontal="right"/>
    </xf>
    <xf numFmtId="0" fontId="8" fillId="11" borderId="11" xfId="0" applyFont="1" applyFill="1" applyBorder="1" applyAlignment="1" applyProtection="1">
      <alignment horizontal="centerContinuous" vertical="center" wrapText="1"/>
    </xf>
    <xf numFmtId="0" fontId="2" fillId="0" borderId="0" xfId="0" applyFont="1" applyProtection="1"/>
    <xf numFmtId="0" fontId="8" fillId="11" borderId="11" xfId="0" applyFont="1" applyFill="1" applyBorder="1" applyAlignment="1" applyProtection="1">
      <alignment horizontal="center" vertical="center" wrapText="1"/>
    </xf>
    <xf numFmtId="0" fontId="11" fillId="7" borderId="11" xfId="0" applyFont="1" applyFill="1" applyBorder="1" applyAlignment="1" applyProtection="1">
      <alignment horizontal="center" vertical="center" wrapText="1"/>
    </xf>
    <xf numFmtId="0" fontId="11" fillId="7" borderId="3" xfId="0" applyFont="1" applyFill="1" applyBorder="1" applyAlignment="1" applyProtection="1">
      <alignment horizontal="center" vertical="center" wrapText="1"/>
    </xf>
    <xf numFmtId="0" fontId="11" fillId="6" borderId="1" xfId="0" applyFont="1" applyFill="1" applyBorder="1" applyAlignment="1" applyProtection="1">
      <alignment horizontal="center" vertical="center" wrapText="1"/>
    </xf>
    <xf numFmtId="0" fontId="11" fillId="6" borderId="11" xfId="0" applyFont="1" applyFill="1" applyBorder="1" applyAlignment="1" applyProtection="1">
      <alignment horizontal="center" vertical="center" wrapText="1"/>
    </xf>
    <xf numFmtId="0" fontId="11" fillId="2" borderId="10" xfId="0" applyFont="1" applyFill="1" applyBorder="1" applyAlignment="1" applyProtection="1">
      <alignment vertical="center"/>
    </xf>
    <xf numFmtId="0" fontId="2" fillId="0" borderId="4" xfId="0" applyFont="1" applyBorder="1" applyAlignment="1" applyProtection="1">
      <alignment vertical="center"/>
    </xf>
    <xf numFmtId="0" fontId="2" fillId="0" borderId="5" xfId="0" applyFont="1" applyBorder="1" applyAlignment="1" applyProtection="1">
      <alignment vertical="center"/>
    </xf>
    <xf numFmtId="0" fontId="11" fillId="0" borderId="0" xfId="0" applyFont="1" applyAlignment="1" applyProtection="1">
      <alignment horizontal="left" wrapText="1"/>
    </xf>
    <xf numFmtId="0" fontId="37" fillId="5" borderId="11" xfId="0" applyFont="1" applyFill="1" applyBorder="1" applyAlignment="1" applyProtection="1">
      <alignment horizontal="center" vertical="center" wrapText="1"/>
    </xf>
    <xf numFmtId="0" fontId="11" fillId="0" borderId="11" xfId="0" applyFont="1" applyBorder="1" applyAlignment="1" applyProtection="1">
      <alignment horizontal="center" vertical="center" wrapText="1"/>
    </xf>
    <xf numFmtId="0" fontId="43" fillId="0" borderId="11" xfId="0" applyFont="1" applyBorder="1" applyAlignment="1" applyProtection="1">
      <alignment horizontal="center" vertical="center" wrapText="1"/>
    </xf>
    <xf numFmtId="0" fontId="2" fillId="0" borderId="11" xfId="0" applyFont="1" applyBorder="1" applyAlignment="1" applyProtection="1">
      <alignment horizontal="center" vertical="center"/>
    </xf>
    <xf numFmtId="0" fontId="36" fillId="5" borderId="0" xfId="0" applyFont="1" applyFill="1" applyAlignment="1" applyProtection="1">
      <alignment vertical="center"/>
    </xf>
    <xf numFmtId="0" fontId="2" fillId="0" borderId="0" xfId="0" applyFont="1" applyAlignment="1" applyProtection="1">
      <alignment vertical="center"/>
    </xf>
    <xf numFmtId="0" fontId="40" fillId="5" borderId="0" xfId="0" applyFont="1" applyFill="1" applyAlignment="1" applyProtection="1">
      <alignment vertical="center"/>
    </xf>
    <xf numFmtId="0" fontId="20" fillId="0" borderId="0" xfId="0" applyFont="1" applyAlignment="1" applyProtection="1">
      <alignment vertical="top"/>
    </xf>
    <xf numFmtId="0" fontId="6" fillId="0" borderId="0" xfId="0" applyFont="1" applyProtection="1"/>
    <xf numFmtId="0" fontId="21" fillId="0" borderId="0" xfId="0" applyFont="1" applyProtection="1"/>
    <xf numFmtId="0" fontId="8" fillId="0" borderId="0" xfId="0" applyFont="1" applyAlignment="1" applyProtection="1">
      <alignment vertical="top" wrapText="1"/>
    </xf>
    <xf numFmtId="0" fontId="21" fillId="0" borderId="0" xfId="0" applyFont="1" applyAlignment="1" applyProtection="1">
      <alignment vertical="top"/>
    </xf>
    <xf numFmtId="0" fontId="22" fillId="0" borderId="8" xfId="0" applyFont="1" applyBorder="1" applyAlignment="1" applyProtection="1">
      <alignment vertical="center" wrapText="1"/>
    </xf>
    <xf numFmtId="0" fontId="11" fillId="0" borderId="0" xfId="0" applyFont="1" applyAlignment="1" applyProtection="1">
      <alignment horizontal="left" vertical="top" wrapText="1"/>
    </xf>
    <xf numFmtId="0" fontId="11" fillId="0" borderId="3" xfId="0" applyFont="1" applyBorder="1" applyAlignment="1" applyProtection="1">
      <alignment horizontal="center" vertical="center" wrapText="1"/>
    </xf>
    <xf numFmtId="0" fontId="11" fillId="0" borderId="10" xfId="0" applyFont="1" applyBorder="1" applyAlignment="1" applyProtection="1">
      <alignment horizontal="center" vertical="center" wrapText="1"/>
    </xf>
    <xf numFmtId="0" fontId="58" fillId="0" borderId="0" xfId="0" applyFont="1" applyAlignment="1" applyProtection="1">
      <alignment vertical="center"/>
    </xf>
    <xf numFmtId="0" fontId="11" fillId="0" borderId="0" xfId="0" applyFont="1" applyAlignment="1" applyProtection="1">
      <alignment vertical="center"/>
    </xf>
    <xf numFmtId="0" fontId="14" fillId="0" borderId="8" xfId="0" applyFont="1" applyBorder="1" applyAlignment="1" applyProtection="1">
      <alignment vertical="center" wrapText="1"/>
    </xf>
    <xf numFmtId="0" fontId="60" fillId="15" borderId="11" xfId="0" applyFont="1" applyFill="1" applyBorder="1" applyAlignment="1" applyProtection="1">
      <alignment horizontal="center" vertical="center"/>
    </xf>
    <xf numFmtId="0" fontId="86" fillId="5" borderId="11" xfId="0" applyFont="1" applyFill="1" applyBorder="1" applyAlignment="1" applyProtection="1">
      <alignment horizontal="center" vertical="center"/>
    </xf>
    <xf numFmtId="0" fontId="8" fillId="0" borderId="11" xfId="0" applyFont="1" applyBorder="1" applyAlignment="1" applyProtection="1">
      <alignment horizontal="center" vertical="center" wrapText="1"/>
    </xf>
    <xf numFmtId="0" fontId="21" fillId="0" borderId="0" xfId="0" applyFont="1" applyProtection="1">
      <protection locked="0"/>
    </xf>
    <xf numFmtId="0" fontId="22" fillId="0" borderId="0" xfId="0" applyFont="1" applyAlignment="1" applyProtection="1">
      <alignment vertical="center" wrapText="1"/>
      <protection locked="0"/>
    </xf>
    <xf numFmtId="0" fontId="23" fillId="0" borderId="0" xfId="0" applyFont="1" applyAlignment="1" applyProtection="1">
      <alignment vertical="top" wrapText="1"/>
      <protection locked="0"/>
    </xf>
    <xf numFmtId="0" fontId="26" fillId="0" borderId="0" xfId="0" applyFont="1" applyAlignment="1" applyProtection="1">
      <alignment vertical="top" wrapText="1"/>
      <protection locked="0"/>
    </xf>
    <xf numFmtId="0" fontId="25" fillId="0" borderId="0" xfId="0" applyFont="1" applyAlignment="1" applyProtection="1">
      <alignment horizontal="left" vertical="top" wrapText="1"/>
      <protection locked="0"/>
    </xf>
    <xf numFmtId="0" fontId="23" fillId="2" borderId="0" xfId="0" applyFont="1" applyFill="1" applyAlignment="1" applyProtection="1">
      <alignment vertical="top" wrapText="1"/>
      <protection locked="0"/>
    </xf>
    <xf numFmtId="0" fontId="28" fillId="13" borderId="1" xfId="0" applyFont="1" applyFill="1" applyBorder="1" applyAlignment="1" applyProtection="1">
      <alignment horizontal="right" vertical="center"/>
    </xf>
    <xf numFmtId="0" fontId="44" fillId="13" borderId="2" xfId="0" applyFont="1" applyFill="1" applyBorder="1" applyAlignment="1" applyProtection="1">
      <alignment vertical="center"/>
    </xf>
    <xf numFmtId="0" fontId="6" fillId="13" borderId="3" xfId="0" applyFont="1" applyFill="1" applyBorder="1" applyProtection="1"/>
    <xf numFmtId="0" fontId="2" fillId="13" borderId="28" xfId="0" applyFont="1" applyFill="1" applyBorder="1" applyAlignment="1" applyProtection="1">
      <alignment vertical="center"/>
    </xf>
    <xf numFmtId="0" fontId="21" fillId="13" borderId="5" xfId="0" applyFont="1" applyFill="1" applyBorder="1" applyProtection="1"/>
    <xf numFmtId="0" fontId="28" fillId="13" borderId="6" xfId="0" applyFont="1" applyFill="1" applyBorder="1" applyAlignment="1" applyProtection="1">
      <alignment horizontal="right" vertical="center"/>
    </xf>
    <xf numFmtId="0" fontId="25" fillId="13" borderId="7" xfId="0" applyFont="1" applyFill="1" applyBorder="1" applyAlignment="1" applyProtection="1">
      <alignment vertical="top" wrapText="1"/>
    </xf>
    <xf numFmtId="0" fontId="2" fillId="13" borderId="29" xfId="0" applyFont="1" applyFill="1" applyBorder="1" applyAlignment="1" applyProtection="1">
      <alignment vertical="center"/>
    </xf>
    <xf numFmtId="0" fontId="21" fillId="13" borderId="9" xfId="0" applyFont="1" applyFill="1" applyBorder="1" applyAlignment="1" applyProtection="1">
      <alignment vertical="top"/>
    </xf>
    <xf numFmtId="0" fontId="21" fillId="13" borderId="4" xfId="0" applyFont="1" applyFill="1" applyBorder="1" applyProtection="1"/>
    <xf numFmtId="0" fontId="2" fillId="13" borderId="5" xfId="0" applyFont="1" applyFill="1" applyBorder="1" applyAlignment="1" applyProtection="1">
      <alignment vertical="center"/>
    </xf>
    <xf numFmtId="0" fontId="44" fillId="13" borderId="0" xfId="0" applyFont="1" applyFill="1" applyAlignment="1" applyProtection="1">
      <alignment vertical="center"/>
    </xf>
    <xf numFmtId="0" fontId="2" fillId="13" borderId="7" xfId="0" applyFont="1" applyFill="1" applyBorder="1" applyAlignment="1" applyProtection="1">
      <alignment vertical="center"/>
    </xf>
    <xf numFmtId="0" fontId="21" fillId="13" borderId="8" xfId="0" applyFont="1" applyFill="1" applyBorder="1" applyAlignment="1" applyProtection="1">
      <alignment vertical="top"/>
    </xf>
    <xf numFmtId="0" fontId="2" fillId="13" borderId="9" xfId="0" applyFont="1" applyFill="1" applyBorder="1" applyAlignment="1" applyProtection="1">
      <alignment vertical="center"/>
    </xf>
    <xf numFmtId="0" fontId="22" fillId="0" borderId="0" xfId="0" applyFont="1" applyAlignment="1" applyProtection="1">
      <alignment vertical="center" wrapText="1"/>
    </xf>
    <xf numFmtId="0" fontId="25" fillId="13" borderId="7" xfId="0" applyFont="1" applyFill="1" applyBorder="1" applyAlignment="1" applyProtection="1">
      <alignment horizontal="left" vertical="top" wrapText="1"/>
    </xf>
    <xf numFmtId="0" fontId="25" fillId="0" borderId="0" xfId="0" applyFont="1" applyAlignment="1" applyProtection="1">
      <alignment horizontal="left" vertical="top" wrapText="1"/>
    </xf>
    <xf numFmtId="0" fontId="26" fillId="0" borderId="0" xfId="0" applyFont="1" applyAlignment="1" applyProtection="1">
      <alignment vertical="top" wrapText="1"/>
    </xf>
    <xf numFmtId="0" fontId="44" fillId="13" borderId="3" xfId="0" applyFont="1" applyFill="1" applyBorder="1" applyAlignment="1" applyProtection="1">
      <alignment vertical="center"/>
    </xf>
    <xf numFmtId="0" fontId="21" fillId="13" borderId="9" xfId="0" applyFont="1" applyFill="1" applyBorder="1" applyAlignment="1" applyProtection="1">
      <alignment vertical="center"/>
    </xf>
    <xf numFmtId="0" fontId="25" fillId="13" borderId="3" xfId="0" applyFont="1" applyFill="1" applyBorder="1" applyAlignment="1" applyProtection="1">
      <alignment vertical="top"/>
    </xf>
    <xf numFmtId="0" fontId="2" fillId="13" borderId="11" xfId="0" applyFont="1" applyFill="1" applyBorder="1" applyAlignment="1" applyProtection="1">
      <alignment vertical="center"/>
    </xf>
    <xf numFmtId="0" fontId="39" fillId="0" borderId="0" xfId="0" applyFont="1" applyAlignment="1" applyProtection="1">
      <alignment vertical="center"/>
    </xf>
    <xf numFmtId="0" fontId="2" fillId="0" borderId="0" xfId="0" applyFont="1" applyAlignment="1" applyProtection="1">
      <alignment horizontal="left" vertical="center" wrapText="1"/>
    </xf>
    <xf numFmtId="0" fontId="11" fillId="0" borderId="2" xfId="0" applyFont="1" applyBorder="1" applyAlignment="1">
      <alignment vertical="center" wrapText="1"/>
    </xf>
    <xf numFmtId="0" fontId="37" fillId="5" borderId="11" xfId="0" applyFont="1" applyFill="1" applyBorder="1" applyAlignment="1" applyProtection="1">
      <alignment horizontal="center" vertical="center"/>
      <protection locked="0"/>
    </xf>
    <xf numFmtId="0" fontId="2" fillId="0" borderId="1"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lignment horizontal="center" vertical="center"/>
    </xf>
    <xf numFmtId="0" fontId="4" fillId="0" borderId="11" xfId="0" applyFont="1" applyBorder="1" applyAlignment="1" applyProtection="1">
      <alignment horizontal="left" vertical="center"/>
      <protection locked="0"/>
    </xf>
    <xf numFmtId="0" fontId="2" fillId="0" borderId="11" xfId="0" applyFont="1" applyBorder="1" applyAlignment="1" applyProtection="1">
      <alignment horizontal="left" vertical="center" wrapText="1"/>
      <protection locked="0"/>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11" fillId="0" borderId="0" xfId="0" applyFont="1" applyAlignment="1" applyProtection="1">
      <alignment horizontal="left" vertical="top" wrapText="1"/>
    </xf>
    <xf numFmtId="0" fontId="2" fillId="0" borderId="0" xfId="0" applyFont="1" applyAlignment="1" applyProtection="1">
      <alignment horizontal="center" vertical="center"/>
    </xf>
    <xf numFmtId="0" fontId="5" fillId="0" borderId="1" xfId="0" applyFont="1" applyBorder="1" applyAlignment="1" applyProtection="1">
      <alignment horizontal="left" vertical="center" wrapText="1"/>
    </xf>
    <xf numFmtId="0" fontId="5" fillId="0" borderId="2" xfId="0" applyFont="1" applyBorder="1" applyAlignment="1" applyProtection="1">
      <alignment horizontal="left" vertical="center" wrapText="1"/>
    </xf>
    <xf numFmtId="0" fontId="5" fillId="0" borderId="3" xfId="0" applyFont="1" applyBorder="1" applyAlignment="1" applyProtection="1">
      <alignment horizontal="left" vertical="center" wrapText="1"/>
    </xf>
    <xf numFmtId="0" fontId="11" fillId="10" borderId="10" xfId="0" applyFont="1" applyFill="1" applyBorder="1" applyAlignment="1" applyProtection="1">
      <alignment horizontal="center" vertical="center" wrapText="1"/>
    </xf>
    <xf numFmtId="0" fontId="11" fillId="10" borderId="12" xfId="0" applyFont="1" applyFill="1" applyBorder="1" applyAlignment="1" applyProtection="1">
      <alignment horizontal="center" vertical="center" wrapText="1"/>
    </xf>
    <xf numFmtId="0" fontId="8" fillId="10" borderId="10" xfId="0" applyFont="1" applyFill="1" applyBorder="1" applyAlignment="1" applyProtection="1">
      <alignment horizontal="center" vertical="center" wrapText="1"/>
    </xf>
    <xf numFmtId="0" fontId="8" fillId="10" borderId="12" xfId="0" applyFont="1" applyFill="1" applyBorder="1" applyAlignment="1" applyProtection="1">
      <alignment horizontal="center" vertical="center" wrapText="1"/>
    </xf>
    <xf numFmtId="0" fontId="11" fillId="0" borderId="11" xfId="0" applyFont="1" applyBorder="1" applyAlignment="1" applyProtection="1">
      <alignment horizontal="center" vertical="center" wrapText="1"/>
    </xf>
    <xf numFmtId="0" fontId="11" fillId="6" borderId="10" xfId="0" applyFont="1" applyFill="1" applyBorder="1" applyAlignment="1" applyProtection="1">
      <alignment horizontal="center" vertical="center" wrapText="1"/>
    </xf>
    <xf numFmtId="0" fontId="11" fillId="6" borderId="12" xfId="0" applyFont="1" applyFill="1" applyBorder="1" applyAlignment="1" applyProtection="1">
      <alignment horizontal="center" vertical="center" wrapText="1"/>
    </xf>
    <xf numFmtId="0" fontId="43" fillId="8" borderId="10" xfId="0" applyFont="1" applyFill="1" applyBorder="1" applyAlignment="1" applyProtection="1">
      <alignment horizontal="center" vertical="center" wrapText="1"/>
    </xf>
    <xf numFmtId="0" fontId="11" fillId="8" borderId="12" xfId="0" applyFont="1" applyFill="1" applyBorder="1" applyAlignment="1" applyProtection="1">
      <alignment horizontal="center" vertical="center" wrapText="1"/>
    </xf>
    <xf numFmtId="0" fontId="11" fillId="8" borderId="10" xfId="0" applyFont="1" applyFill="1" applyBorder="1" applyAlignment="1" applyProtection="1">
      <alignment horizontal="center" vertical="center" wrapText="1"/>
    </xf>
    <xf numFmtId="0" fontId="11" fillId="9" borderId="10" xfId="0" applyFont="1" applyFill="1" applyBorder="1" applyAlignment="1" applyProtection="1">
      <alignment horizontal="center" vertical="center" wrapText="1"/>
    </xf>
    <xf numFmtId="0" fontId="11" fillId="9" borderId="12" xfId="0" applyFont="1" applyFill="1" applyBorder="1" applyAlignment="1" applyProtection="1">
      <alignment horizontal="center" vertical="center" wrapText="1"/>
    </xf>
    <xf numFmtId="0" fontId="11" fillId="6" borderId="1" xfId="0" applyFont="1" applyFill="1" applyBorder="1" applyAlignment="1" applyProtection="1">
      <alignment horizontal="center" vertical="center" wrapText="1"/>
    </xf>
    <xf numFmtId="0" fontId="11" fillId="6" borderId="3" xfId="0" applyFont="1" applyFill="1" applyBorder="1" applyAlignment="1" applyProtection="1">
      <alignment horizontal="center" vertical="center" wrapText="1"/>
    </xf>
    <xf numFmtId="0" fontId="11" fillId="7" borderId="10" xfId="0" applyFont="1" applyFill="1" applyBorder="1" applyAlignment="1" applyProtection="1">
      <alignment horizontal="center" vertical="center" wrapText="1"/>
    </xf>
    <xf numFmtId="0" fontId="11" fillId="7" borderId="12" xfId="0" applyFont="1" applyFill="1" applyBorder="1" applyAlignment="1" applyProtection="1">
      <alignment horizontal="center" vertical="center" wrapText="1"/>
    </xf>
    <xf numFmtId="0" fontId="8" fillId="0" borderId="8" xfId="0" applyFont="1" applyBorder="1" applyAlignment="1" applyProtection="1">
      <alignment horizontal="left" vertical="top" wrapText="1"/>
    </xf>
    <xf numFmtId="0" fontId="55" fillId="11" borderId="10" xfId="0" applyFont="1" applyFill="1" applyBorder="1" applyAlignment="1" applyProtection="1">
      <alignment horizontal="center" vertical="center" wrapText="1"/>
    </xf>
    <xf numFmtId="0" fontId="55" fillId="11" borderId="12" xfId="0" applyFont="1" applyFill="1" applyBorder="1" applyAlignment="1" applyProtection="1">
      <alignment horizontal="center" vertical="center" wrapText="1"/>
    </xf>
    <xf numFmtId="0" fontId="8" fillId="0" borderId="0" xfId="0" applyFont="1" applyAlignment="1" applyProtection="1">
      <alignment horizontal="left" vertical="top" wrapText="1"/>
    </xf>
    <xf numFmtId="0" fontId="11" fillId="7" borderId="1" xfId="0" applyFont="1" applyFill="1" applyBorder="1" applyAlignment="1" applyProtection="1">
      <alignment horizontal="center" vertical="center" wrapText="1"/>
    </xf>
    <xf numFmtId="0" fontId="11" fillId="7" borderId="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0" fontId="8" fillId="10" borderId="10" xfId="0" applyFont="1" applyFill="1" applyBorder="1" applyAlignment="1">
      <alignment horizontal="center" vertical="center" wrapText="1"/>
    </xf>
    <xf numFmtId="0" fontId="8" fillId="10" borderId="12" xfId="0" applyFont="1" applyFill="1" applyBorder="1" applyAlignment="1">
      <alignment horizontal="center" vertical="center" wrapText="1"/>
    </xf>
    <xf numFmtId="0" fontId="43" fillId="8" borderId="10" xfId="0" applyFont="1" applyFill="1" applyBorder="1" applyAlignment="1" applyProtection="1">
      <alignment horizontal="center" vertical="center" wrapText="1"/>
      <protection locked="0"/>
    </xf>
    <xf numFmtId="0" fontId="11" fillId="8" borderId="12" xfId="0" applyFont="1" applyFill="1" applyBorder="1" applyAlignment="1" applyProtection="1">
      <alignment horizontal="center" vertical="center" wrapText="1"/>
      <protection locked="0"/>
    </xf>
    <xf numFmtId="0" fontId="11" fillId="8" borderId="10" xfId="0" applyFont="1" applyFill="1" applyBorder="1" applyAlignment="1" applyProtection="1">
      <alignment horizontal="center" vertical="center" wrapText="1"/>
      <protection locked="0"/>
    </xf>
    <xf numFmtId="0" fontId="11" fillId="9" borderId="10" xfId="0" applyFont="1" applyFill="1" applyBorder="1" applyAlignment="1" applyProtection="1">
      <alignment horizontal="center" vertical="center" wrapText="1"/>
      <protection locked="0"/>
    </xf>
    <xf numFmtId="0" fontId="11" fillId="9" borderId="12" xfId="0" applyFont="1" applyFill="1" applyBorder="1" applyAlignment="1" applyProtection="1">
      <alignment horizontal="center" vertical="center" wrapText="1"/>
      <protection locked="0"/>
    </xf>
    <xf numFmtId="0" fontId="11" fillId="10" borderId="10" xfId="0" applyFont="1" applyFill="1" applyBorder="1" applyAlignment="1" applyProtection="1">
      <alignment horizontal="center" vertical="center" wrapText="1"/>
      <protection locked="0"/>
    </xf>
    <xf numFmtId="0" fontId="11" fillId="10" borderId="12" xfId="0" applyFont="1" applyFill="1" applyBorder="1" applyAlignment="1" applyProtection="1">
      <alignment horizontal="center" vertical="center" wrapText="1"/>
      <protection locked="0"/>
    </xf>
    <xf numFmtId="0" fontId="11" fillId="7" borderId="10" xfId="0" applyFont="1" applyFill="1" applyBorder="1" applyAlignment="1" applyProtection="1">
      <alignment horizontal="center" vertical="center" wrapText="1"/>
      <protection locked="0"/>
    </xf>
    <xf numFmtId="0" fontId="11" fillId="7" borderId="12" xfId="0" applyFont="1" applyFill="1" applyBorder="1" applyAlignment="1" applyProtection="1">
      <alignment horizontal="center" vertical="center" wrapText="1"/>
      <protection locked="0"/>
    </xf>
    <xf numFmtId="0" fontId="11"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1" xfId="0" applyFont="1" applyBorder="1" applyAlignment="1" applyProtection="1">
      <alignment horizontal="center" vertical="center" wrapText="1"/>
      <protection locked="0"/>
    </xf>
    <xf numFmtId="0" fontId="11" fillId="6" borderId="10" xfId="0" applyFont="1" applyFill="1" applyBorder="1" applyAlignment="1" applyProtection="1">
      <alignment horizontal="center" vertical="center" wrapText="1"/>
      <protection locked="0"/>
    </xf>
    <xf numFmtId="0" fontId="11" fillId="6" borderId="12" xfId="0" applyFont="1" applyFill="1" applyBorder="1" applyAlignment="1" applyProtection="1">
      <alignment horizontal="center" vertical="center" wrapText="1"/>
      <protection locked="0"/>
    </xf>
    <xf numFmtId="0" fontId="11" fillId="12" borderId="1" xfId="0" applyFont="1" applyFill="1" applyBorder="1" applyAlignment="1" applyProtection="1">
      <alignment horizontal="center" vertical="center" wrapText="1"/>
      <protection locked="0"/>
    </xf>
    <xf numFmtId="0" fontId="11" fillId="12" borderId="3" xfId="0" applyFont="1" applyFill="1" applyBorder="1" applyAlignment="1" applyProtection="1">
      <alignment horizontal="center" vertical="center" wrapText="1"/>
      <protection locked="0"/>
    </xf>
    <xf numFmtId="0" fontId="8" fillId="12" borderId="10" xfId="0" applyFont="1" applyFill="1" applyBorder="1" applyAlignment="1" applyProtection="1">
      <alignment horizontal="center" vertical="center" wrapText="1"/>
      <protection locked="0"/>
    </xf>
    <xf numFmtId="0" fontId="8" fillId="12" borderId="12" xfId="0" applyFont="1" applyFill="1" applyBorder="1" applyAlignment="1" applyProtection="1">
      <alignment horizontal="center" vertical="center" wrapText="1"/>
      <protection locked="0"/>
    </xf>
    <xf numFmtId="0" fontId="11" fillId="12" borderId="10" xfId="0" applyFont="1" applyFill="1" applyBorder="1" applyAlignment="1" applyProtection="1">
      <alignment horizontal="center" vertical="center" wrapText="1"/>
      <protection locked="0"/>
    </xf>
    <xf numFmtId="0" fontId="11" fillId="12" borderId="12" xfId="0" applyFont="1" applyFill="1" applyBorder="1" applyAlignment="1" applyProtection="1">
      <alignment horizontal="center" vertical="center" wrapText="1"/>
      <protection locked="0"/>
    </xf>
    <xf numFmtId="0" fontId="8" fillId="10" borderId="10" xfId="0" applyFont="1" applyFill="1" applyBorder="1" applyAlignment="1" applyProtection="1">
      <alignment horizontal="center" vertical="center" wrapText="1"/>
      <protection locked="0"/>
    </xf>
    <xf numFmtId="0" fontId="8" fillId="10" borderId="12" xfId="0" applyFont="1" applyFill="1" applyBorder="1" applyAlignment="1" applyProtection="1">
      <alignment horizontal="center" vertical="center" wrapText="1"/>
      <protection locked="0"/>
    </xf>
    <xf numFmtId="0" fontId="55" fillId="11" borderId="10" xfId="0" applyFont="1" applyFill="1" applyBorder="1" applyAlignment="1">
      <alignment horizontal="center" vertical="center" wrapText="1"/>
    </xf>
    <xf numFmtId="0" fontId="55" fillId="11" borderId="12" xfId="0" applyFont="1" applyFill="1" applyBorder="1" applyAlignment="1">
      <alignment horizontal="center" vertical="center" wrapText="1"/>
    </xf>
    <xf numFmtId="0" fontId="11" fillId="0" borderId="0" xfId="0" applyFont="1" applyAlignment="1" applyProtection="1">
      <alignment horizontal="left" wrapText="1"/>
      <protection locked="0"/>
    </xf>
    <xf numFmtId="0" fontId="11" fillId="0" borderId="0" xfId="0" applyFont="1" applyAlignment="1" applyProtection="1">
      <alignment horizontal="left" vertical="top" wrapText="1"/>
      <protection locked="0"/>
    </xf>
    <xf numFmtId="0" fontId="5" fillId="0" borderId="11" xfId="0" applyFont="1" applyBorder="1" applyAlignment="1" applyProtection="1">
      <alignment horizontal="left" vertical="center" wrapText="1"/>
    </xf>
    <xf numFmtId="0" fontId="25" fillId="0" borderId="0" xfId="0" applyFont="1" applyAlignment="1" applyProtection="1">
      <alignment horizontal="left" vertical="center" wrapText="1"/>
    </xf>
    <xf numFmtId="0" fontId="2" fillId="0" borderId="0" xfId="0" applyFont="1" applyAlignment="1" applyProtection="1">
      <alignment vertical="center"/>
    </xf>
    <xf numFmtId="0" fontId="5" fillId="0" borderId="11" xfId="0" applyFont="1" applyBorder="1" applyAlignment="1" applyProtection="1">
      <alignment vertical="center" wrapText="1"/>
    </xf>
    <xf numFmtId="0" fontId="37" fillId="5" borderId="11" xfId="0" applyFont="1" applyFill="1" applyBorder="1" applyAlignment="1" applyProtection="1">
      <alignment horizontal="center" vertical="center"/>
    </xf>
    <xf numFmtId="0" fontId="23" fillId="0" borderId="0" xfId="0" applyFont="1" applyAlignment="1">
      <alignment horizontal="left" vertical="top" wrapText="1"/>
    </xf>
    <xf numFmtId="0" fontId="8" fillId="0" borderId="0" xfId="0" applyFont="1" applyAlignment="1">
      <alignment horizontal="left" vertical="top" wrapText="1"/>
    </xf>
    <xf numFmtId="0" fontId="37" fillId="5" borderId="11" xfId="0" applyFont="1" applyFill="1" applyBorder="1" applyAlignment="1">
      <alignment horizontal="center" vertical="center"/>
    </xf>
    <xf numFmtId="0" fontId="5" fillId="0" borderId="11" xfId="0" applyFont="1" applyBorder="1" applyAlignment="1">
      <alignment horizontal="left" vertical="center" wrapText="1"/>
    </xf>
    <xf numFmtId="0" fontId="11" fillId="0" borderId="0" xfId="0" applyFont="1" applyAlignment="1">
      <alignment horizontal="left" vertical="center" wrapText="1"/>
    </xf>
    <xf numFmtId="0" fontId="2" fillId="0" borderId="21" xfId="0" applyFont="1" applyBorder="1" applyAlignment="1">
      <alignment horizontal="center"/>
    </xf>
    <xf numFmtId="0" fontId="2" fillId="0" borderId="20" xfId="0" applyFont="1" applyBorder="1" applyAlignment="1">
      <alignment horizontal="center"/>
    </xf>
    <xf numFmtId="0" fontId="2" fillId="0" borderId="19" xfId="0" applyFont="1" applyBorder="1" applyAlignment="1">
      <alignment horizontal="center"/>
    </xf>
    <xf numFmtId="0" fontId="50" fillId="0" borderId="27" xfId="0" applyFont="1" applyBorder="1" applyAlignment="1">
      <alignment horizontal="center"/>
    </xf>
    <xf numFmtId="0" fontId="50" fillId="0" borderId="26" xfId="0" applyFont="1" applyBorder="1" applyAlignment="1">
      <alignment horizontal="center"/>
    </xf>
    <xf numFmtId="0" fontId="50" fillId="0" borderId="25" xfId="0" applyFont="1" applyBorder="1" applyAlignment="1">
      <alignment horizontal="center"/>
    </xf>
    <xf numFmtId="0" fontId="2" fillId="0" borderId="21" xfId="0" applyFont="1" applyBorder="1" applyAlignment="1">
      <alignment horizontal="left" vertical="center"/>
    </xf>
    <xf numFmtId="0" fontId="2" fillId="0" borderId="16" xfId="0" applyFont="1" applyBorder="1" applyAlignment="1">
      <alignment horizontal="left" vertical="center"/>
    </xf>
    <xf numFmtId="0" fontId="2" fillId="0" borderId="23" xfId="0" applyFont="1" applyBorder="1" applyAlignment="1">
      <alignment horizontal="left" vertical="center"/>
    </xf>
    <xf numFmtId="0" fontId="2" fillId="0" borderId="24" xfId="0" applyFont="1" applyBorder="1" applyAlignment="1">
      <alignment horizontal="left" vertical="center"/>
    </xf>
    <xf numFmtId="0" fontId="2" fillId="0" borderId="22" xfId="0" applyFont="1" applyBorder="1" applyAlignment="1">
      <alignment horizontal="left" vertical="center"/>
    </xf>
    <xf numFmtId="0" fontId="50" fillId="0" borderId="21" xfId="0" applyFont="1" applyBorder="1" applyAlignment="1">
      <alignment horizontal="center"/>
    </xf>
    <xf numFmtId="0" fontId="50" fillId="0" borderId="20" xfId="0" applyFont="1" applyBorder="1" applyAlignment="1">
      <alignment horizontal="center"/>
    </xf>
    <xf numFmtId="0" fontId="50" fillId="0" borderId="19" xfId="0" applyFont="1" applyBorder="1" applyAlignment="1">
      <alignment horizontal="center"/>
    </xf>
  </cellXfs>
  <cellStyles count="3">
    <cellStyle name="Comma" xfId="2" builtinId="3"/>
    <cellStyle name="Hyperlink" xfId="1" builtinId="8"/>
    <cellStyle name="Normal" xfId="0" builtinId="0"/>
  </cellStyles>
  <dxfs count="30">
    <dxf>
      <font>
        <b/>
        <i val="0"/>
        <color rgb="FFFF0000"/>
      </font>
    </dxf>
    <dxf>
      <font>
        <b/>
        <i val="0"/>
        <color rgb="FFFF0000"/>
      </font>
      <fill>
        <patternFill>
          <bgColor theme="1"/>
        </patternFill>
      </fill>
    </dxf>
    <dxf>
      <font>
        <b/>
        <i val="0"/>
        <color rgb="FFFF0000"/>
      </font>
      <fill>
        <patternFill>
          <bgColor theme="1"/>
        </patternFill>
      </fill>
    </dxf>
    <dxf>
      <font>
        <b/>
        <i val="0"/>
        <color rgb="FFFF0000"/>
      </font>
      <fill>
        <patternFill>
          <bgColor theme="1"/>
        </patternFill>
      </fill>
    </dxf>
    <dxf>
      <font>
        <b/>
        <i val="0"/>
        <color rgb="FFFF0000"/>
      </font>
      <fill>
        <patternFill>
          <bgColor theme="1"/>
        </patternFill>
      </fill>
    </dxf>
    <dxf>
      <font>
        <b/>
        <i val="0"/>
        <color rgb="FFFF0000"/>
      </font>
      <fill>
        <patternFill>
          <bgColor theme="1"/>
        </patternFill>
      </fill>
    </dxf>
    <dxf>
      <font>
        <b/>
        <i val="0"/>
        <color rgb="FFFF0000"/>
      </font>
    </dxf>
    <dxf>
      <font>
        <b/>
        <i val="0"/>
        <color rgb="FFFF0000"/>
      </font>
    </dxf>
    <dxf>
      <font>
        <color auto="1"/>
      </font>
      <fill>
        <patternFill>
          <bgColor theme="0" tint="-0.1499679555650502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b/>
        <i val="0"/>
        <color rgb="FFFF0000"/>
      </font>
      <fill>
        <patternFill>
          <bgColor theme="1"/>
        </patternFill>
      </fill>
    </dxf>
    <dxf>
      <font>
        <color rgb="FFFF0000"/>
      </font>
      <fill>
        <patternFill>
          <bgColor theme="1"/>
        </patternFill>
      </fill>
    </dxf>
    <dxf>
      <font>
        <b/>
        <i val="0"/>
        <color rgb="FFFF0000"/>
      </font>
      <fill>
        <patternFill>
          <bgColor theme="1"/>
        </patternFill>
      </fill>
    </dxf>
    <dxf>
      <font>
        <color auto="1"/>
      </font>
      <fill>
        <patternFill>
          <bgColor theme="0" tint="-0.1499679555650502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b/>
        <i val="0"/>
        <color rgb="FFFF0000"/>
      </font>
      <fill>
        <patternFill>
          <bgColor theme="1"/>
        </patternFill>
      </fill>
    </dxf>
    <dxf>
      <font>
        <color rgb="FFFF0000"/>
      </font>
      <fill>
        <patternFill>
          <bgColor theme="1"/>
        </patternFill>
      </fill>
    </dxf>
    <dxf>
      <font>
        <b/>
        <i val="0"/>
        <color rgb="FFFF0000"/>
      </font>
      <fill>
        <patternFill>
          <bgColor theme="1"/>
        </patternFill>
      </fill>
    </dxf>
    <dxf>
      <font>
        <color rgb="FFFF0000"/>
      </font>
      <fill>
        <patternFill>
          <bgColor theme="1"/>
        </patternFill>
      </fill>
    </dxf>
    <dxf>
      <font>
        <color rgb="FFFF0000"/>
      </font>
      <fill>
        <patternFill>
          <bgColor rgb="FF000000"/>
        </patternFill>
      </fill>
    </dxf>
    <dxf>
      <font>
        <b/>
        <i val="0"/>
        <color rgb="FFFF0000"/>
      </font>
      <fill>
        <patternFill>
          <bgColor rgb="FF000000"/>
        </patternFill>
      </fill>
    </dxf>
    <dxf>
      <font>
        <b/>
        <i val="0"/>
        <color rgb="FFFF0000"/>
      </font>
      <fill>
        <patternFill>
          <bgColor theme="1"/>
        </patternFill>
      </fill>
    </dxf>
  </dxfs>
  <tableStyles count="0" defaultTableStyle="TableStyleMedium2" defaultPivotStyle="PivotStyleLight16"/>
  <colors>
    <mruColors>
      <color rgb="FF00E3DE"/>
      <color rgb="FF66FFFF"/>
      <color rgb="FFFF9999"/>
      <color rgb="FFFFCCCC"/>
      <color rgb="FFFF9900"/>
      <color rgb="FF99FF99"/>
      <color rgb="FFFF6699"/>
      <color rgb="FF00FFFF"/>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tiff"/></Relationships>
</file>

<file path=xl/drawings/drawing1.xml><?xml version="1.0" encoding="utf-8"?>
<xdr:wsDr xmlns:xdr="http://schemas.openxmlformats.org/drawingml/2006/spreadsheetDrawing" xmlns:a="http://schemas.openxmlformats.org/drawingml/2006/main">
  <xdr:twoCellAnchor editAs="oneCell">
    <xdr:from>
      <xdr:col>1</xdr:col>
      <xdr:colOff>14942</xdr:colOff>
      <xdr:row>56</xdr:row>
      <xdr:rowOff>115420</xdr:rowOff>
    </xdr:from>
    <xdr:to>
      <xdr:col>2</xdr:col>
      <xdr:colOff>330481</xdr:colOff>
      <xdr:row>59</xdr:row>
      <xdr:rowOff>144886</xdr:rowOff>
    </xdr:to>
    <xdr:pic>
      <xdr:nvPicPr>
        <xdr:cNvPr id="2" name="Picture 1">
          <a:extLst>
            <a:ext uri="{FF2B5EF4-FFF2-40B4-BE49-F238E27FC236}">
              <a16:creationId xmlns:a16="http://schemas.microsoft.com/office/drawing/2014/main" id="{90C0AD64-6547-4411-8D62-C313DF61E7D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667"/>
        <a:stretch/>
      </xdr:blipFill>
      <xdr:spPr>
        <a:xfrm>
          <a:off x="1770530" y="32067126"/>
          <a:ext cx="6189756" cy="860102"/>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54247</xdr:colOff>
      <xdr:row>5</xdr:row>
      <xdr:rowOff>12881</xdr:rowOff>
    </xdr:from>
    <xdr:to>
      <xdr:col>6</xdr:col>
      <xdr:colOff>1957341</xdr:colOff>
      <xdr:row>6</xdr:row>
      <xdr:rowOff>110853</xdr:rowOff>
    </xdr:to>
    <xdr:pic>
      <xdr:nvPicPr>
        <xdr:cNvPr id="2" name="Picture 1">
          <a:extLst>
            <a:ext uri="{FF2B5EF4-FFF2-40B4-BE49-F238E27FC236}">
              <a16:creationId xmlns:a16="http://schemas.microsoft.com/office/drawing/2014/main" id="{4EBE5429-ECCE-EC75-1B01-CDDB66FB25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826818" y="4095024"/>
          <a:ext cx="6202952" cy="78059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FEE8E-5F4D-48EA-8CA7-0AE47A415C6C}">
  <sheetPr>
    <tabColor rgb="FFFF9900"/>
  </sheetPr>
  <dimension ref="A1:R90"/>
  <sheetViews>
    <sheetView tabSelected="1" zoomScale="80" zoomScaleNormal="80" workbookViewId="0">
      <selection activeCell="B1" sqref="B1"/>
    </sheetView>
  </sheetViews>
  <sheetFormatPr defaultColWidth="8.6328125" defaultRowHeight="14" x14ac:dyDescent="0.35"/>
  <cols>
    <col min="1" max="1" width="25.08984375" style="240" customWidth="1"/>
    <col min="2" max="2" width="84.36328125" style="240" customWidth="1"/>
    <col min="3" max="3" width="64.453125" style="240" bestFit="1" customWidth="1"/>
    <col min="4" max="4" width="19.7265625" style="136" customWidth="1"/>
    <col min="5" max="5" width="22.6328125" style="136" customWidth="1"/>
    <col min="6" max="9" width="20.6328125" style="136" customWidth="1"/>
    <col min="10" max="18" width="14" style="136" hidden="1" customWidth="1"/>
    <col min="19" max="56" width="14" style="136" customWidth="1"/>
    <col min="57" max="16384" width="8.6328125" style="136"/>
  </cols>
  <sheetData>
    <row r="1" spans="1:13" x14ac:dyDescent="0.35">
      <c r="A1" s="240" t="s">
        <v>469</v>
      </c>
      <c r="B1" s="136"/>
    </row>
    <row r="2" spans="1:13" ht="18" x14ac:dyDescent="0.35">
      <c r="A2" s="206" t="s">
        <v>0</v>
      </c>
      <c r="B2" s="207"/>
      <c r="C2" s="207"/>
    </row>
    <row r="3" spans="1:13" ht="87.65" customHeight="1" x14ac:dyDescent="0.35">
      <c r="A3" s="287" t="s">
        <v>1</v>
      </c>
      <c r="B3" s="287"/>
      <c r="C3" s="287"/>
    </row>
    <row r="4" spans="1:13" ht="18" x14ac:dyDescent="0.35">
      <c r="A4" s="206" t="s">
        <v>2</v>
      </c>
      <c r="B4" s="207"/>
      <c r="C4" s="207"/>
    </row>
    <row r="5" spans="1:13" ht="79.5" customHeight="1" x14ac:dyDescent="0.35">
      <c r="A5" s="287" t="s">
        <v>463</v>
      </c>
      <c r="B5" s="287"/>
      <c r="C5" s="287"/>
    </row>
    <row r="6" spans="1:13" ht="18" x14ac:dyDescent="0.35">
      <c r="A6" s="206" t="s">
        <v>3</v>
      </c>
      <c r="B6" s="207"/>
      <c r="C6" s="206"/>
    </row>
    <row r="7" spans="1:13" ht="375.75" customHeight="1" x14ac:dyDescent="0.35">
      <c r="A7" s="287" t="s">
        <v>458</v>
      </c>
      <c r="B7" s="287"/>
      <c r="C7" s="287"/>
    </row>
    <row r="8" spans="1:13" ht="191.25" customHeight="1" x14ac:dyDescent="0.35">
      <c r="A8" s="287" t="s">
        <v>437</v>
      </c>
      <c r="B8" s="287"/>
      <c r="C8" s="287"/>
    </row>
    <row r="9" spans="1:13" ht="18" x14ac:dyDescent="0.35">
      <c r="A9" s="206" t="s">
        <v>4</v>
      </c>
      <c r="B9" s="207"/>
      <c r="C9" s="206"/>
    </row>
    <row r="10" spans="1:13" ht="82.5" customHeight="1" x14ac:dyDescent="0.35">
      <c r="A10" s="287" t="s">
        <v>438</v>
      </c>
      <c r="B10" s="287"/>
      <c r="C10" s="287"/>
    </row>
    <row r="12" spans="1:13" s="168" customFormat="1" ht="15" customHeight="1" x14ac:dyDescent="0.3">
      <c r="A12" s="243"/>
      <c r="B12" s="240"/>
      <c r="C12" s="240"/>
      <c r="D12" s="136"/>
      <c r="E12" s="136"/>
      <c r="F12" s="136"/>
      <c r="G12" s="136"/>
      <c r="H12" s="136"/>
      <c r="I12" s="136"/>
    </row>
    <row r="13" spans="1:13" s="168" customFormat="1" ht="48.65" customHeight="1" x14ac:dyDescent="0.3">
      <c r="A13" s="263" t="s">
        <v>5</v>
      </c>
      <c r="B13" s="264" t="s">
        <v>6</v>
      </c>
      <c r="C13" s="265"/>
      <c r="E13" s="136"/>
      <c r="F13" s="136"/>
      <c r="G13" s="136"/>
      <c r="H13" s="136"/>
      <c r="I13" s="136"/>
    </row>
    <row r="14" spans="1:13" x14ac:dyDescent="0.35">
      <c r="M14" s="60" t="s">
        <v>7</v>
      </c>
    </row>
    <row r="15" spans="1:13" ht="306" x14ac:dyDescent="0.35">
      <c r="B15" s="209" t="s">
        <v>459</v>
      </c>
      <c r="M15" s="60" t="e">
        <f>#REF!</f>
        <v>#REF!</v>
      </c>
    </row>
    <row r="16" spans="1:13" ht="16.399999999999999" customHeight="1" x14ac:dyDescent="0.35">
      <c r="M16" s="60" t="e">
        <f>#REF!</f>
        <v>#REF!</v>
      </c>
    </row>
    <row r="17" spans="1:13" ht="16.399999999999999" customHeight="1" x14ac:dyDescent="0.35">
      <c r="M17" s="60" t="e">
        <f>#REF!</f>
        <v>#REF!</v>
      </c>
    </row>
    <row r="18" spans="1:13" ht="14.15" customHeight="1" x14ac:dyDescent="0.3">
      <c r="A18" s="266"/>
      <c r="B18" s="267" t="s">
        <v>8</v>
      </c>
      <c r="D18" s="257"/>
      <c r="E18" s="258"/>
      <c r="F18" s="258"/>
      <c r="M18" s="60" t="e">
        <f>#REF!</f>
        <v>#REF!</v>
      </c>
    </row>
    <row r="19" spans="1:13" ht="28.5" customHeight="1" x14ac:dyDescent="0.35">
      <c r="A19" s="268" t="s">
        <v>9</v>
      </c>
      <c r="B19" s="269" t="s">
        <v>10</v>
      </c>
      <c r="E19" s="259"/>
      <c r="F19" s="259"/>
      <c r="M19" s="60" t="e">
        <f>#REF!</f>
        <v>#REF!</v>
      </c>
    </row>
    <row r="20" spans="1:13" ht="15" customHeight="1" x14ac:dyDescent="0.35">
      <c r="A20" s="270"/>
      <c r="B20" s="271" t="s">
        <v>11</v>
      </c>
      <c r="E20" s="260"/>
      <c r="F20" s="260"/>
      <c r="M20" s="60" t="e">
        <f>#REF!</f>
        <v>#REF!</v>
      </c>
    </row>
    <row r="21" spans="1:13" ht="16.399999999999999" customHeight="1" x14ac:dyDescent="0.35">
      <c r="M21" s="60" t="e">
        <f>#REF!</f>
        <v>#REF!</v>
      </c>
    </row>
    <row r="22" spans="1:13" ht="19.5" customHeight="1" x14ac:dyDescent="0.4">
      <c r="B22" s="225" t="s">
        <v>12</v>
      </c>
      <c r="M22" s="60" t="e">
        <f>#REF!</f>
        <v>#REF!</v>
      </c>
    </row>
    <row r="23" spans="1:13" ht="16.399999999999999" customHeight="1" x14ac:dyDescent="0.4">
      <c r="B23" s="225" t="s">
        <v>13</v>
      </c>
      <c r="M23" s="60" t="e">
        <f>#REF!</f>
        <v>#REF!</v>
      </c>
    </row>
    <row r="24" spans="1:13" ht="16.399999999999999" customHeight="1" x14ac:dyDescent="0.3">
      <c r="B24" s="225" t="s">
        <v>14</v>
      </c>
      <c r="M24" s="60" t="e">
        <f>#REF!</f>
        <v>#REF!</v>
      </c>
    </row>
    <row r="25" spans="1:13" ht="16.399999999999999" customHeight="1" x14ac:dyDescent="0.3">
      <c r="B25" s="225"/>
      <c r="M25" s="60"/>
    </row>
    <row r="26" spans="1:13" ht="16.399999999999999" customHeight="1" x14ac:dyDescent="0.35">
      <c r="D26" s="131"/>
      <c r="M26" s="60" t="e">
        <f>#REF!</f>
        <v>#REF!</v>
      </c>
    </row>
    <row r="27" spans="1:13" ht="16.399999999999999" customHeight="1" x14ac:dyDescent="0.3">
      <c r="A27" s="266"/>
      <c r="B27" s="272" t="s">
        <v>15</v>
      </c>
      <c r="C27" s="273"/>
      <c r="M27" s="60" t="e">
        <f>#REF!</f>
        <v>#REF!</v>
      </c>
    </row>
    <row r="28" spans="1:13" ht="31.5" customHeight="1" x14ac:dyDescent="0.35">
      <c r="A28" s="268" t="s">
        <v>16</v>
      </c>
      <c r="B28" s="274" t="s">
        <v>17</v>
      </c>
      <c r="C28" s="275"/>
      <c r="M28" s="60" t="e">
        <f>#REF!</f>
        <v>#REF!</v>
      </c>
    </row>
    <row r="29" spans="1:13" ht="16.399999999999999" customHeight="1" x14ac:dyDescent="0.35">
      <c r="A29" s="270"/>
      <c r="B29" s="276" t="s">
        <v>18</v>
      </c>
      <c r="C29" s="277"/>
      <c r="M29" s="60" t="e">
        <f>#REF!</f>
        <v>#REF!</v>
      </c>
    </row>
    <row r="30" spans="1:13" ht="402" customHeight="1" x14ac:dyDescent="0.35">
      <c r="B30" s="209" t="s">
        <v>460</v>
      </c>
      <c r="M30" s="60" t="e">
        <f>#REF!</f>
        <v>#REF!</v>
      </c>
    </row>
    <row r="31" spans="1:13" ht="16.399999999999999" customHeight="1" x14ac:dyDescent="0.35">
      <c r="M31" s="60" t="e">
        <f>#REF!</f>
        <v>#REF!</v>
      </c>
    </row>
    <row r="32" spans="1:13" ht="16.399999999999999" customHeight="1" x14ac:dyDescent="0.35">
      <c r="M32" s="60" t="e">
        <f>#REF!</f>
        <v>#REF!</v>
      </c>
    </row>
    <row r="33" spans="1:13" ht="16.399999999999999" customHeight="1" x14ac:dyDescent="0.3">
      <c r="A33" s="266"/>
      <c r="B33" s="267" t="s">
        <v>19</v>
      </c>
      <c r="C33" s="278"/>
      <c r="D33" s="258"/>
      <c r="M33" s="60" t="e">
        <f>#REF!</f>
        <v>#REF!</v>
      </c>
    </row>
    <row r="34" spans="1:13" ht="29.15" customHeight="1" x14ac:dyDescent="0.35">
      <c r="A34" s="268" t="s">
        <v>20</v>
      </c>
      <c r="B34" s="279" t="s">
        <v>21</v>
      </c>
      <c r="C34" s="280"/>
      <c r="D34" s="261"/>
      <c r="M34" s="60" t="e">
        <f>#REF!</f>
        <v>#REF!</v>
      </c>
    </row>
    <row r="35" spans="1:13" ht="16.399999999999999" customHeight="1" x14ac:dyDescent="0.35">
      <c r="A35" s="270"/>
      <c r="B35" s="271" t="s">
        <v>22</v>
      </c>
      <c r="C35" s="281"/>
      <c r="D35" s="260"/>
      <c r="M35" s="60" t="e">
        <f>#REF!</f>
        <v>#REF!</v>
      </c>
    </row>
    <row r="36" spans="1:13" ht="16.399999999999999" customHeight="1" x14ac:dyDescent="0.35">
      <c r="M36" s="60" t="e">
        <f>#REF!</f>
        <v>#REF!</v>
      </c>
    </row>
    <row r="37" spans="1:13" ht="60" x14ac:dyDescent="0.35">
      <c r="B37" s="209" t="s">
        <v>23</v>
      </c>
      <c r="M37" s="60" t="e">
        <f>#REF!</f>
        <v>#REF!</v>
      </c>
    </row>
    <row r="38" spans="1:13" ht="16.399999999999999" customHeight="1" x14ac:dyDescent="0.35">
      <c r="M38" s="60" t="e">
        <f>#REF!</f>
        <v>#REF!</v>
      </c>
    </row>
    <row r="39" spans="1:13" ht="16.399999999999999" customHeight="1" x14ac:dyDescent="0.35">
      <c r="M39" s="60" t="e">
        <f>#REF!</f>
        <v>#REF!</v>
      </c>
    </row>
    <row r="40" spans="1:13" ht="34.4" customHeight="1" x14ac:dyDescent="0.35">
      <c r="A40" s="263" t="s">
        <v>24</v>
      </c>
      <c r="B40" s="282" t="s">
        <v>25</v>
      </c>
      <c r="M40" s="60" t="e">
        <f>#REF!</f>
        <v>#REF!</v>
      </c>
    </row>
    <row r="41" spans="1:13" ht="16.399999999999999" customHeight="1" x14ac:dyDescent="0.35">
      <c r="M41" s="60" t="e">
        <f>#REF!</f>
        <v>#REF!</v>
      </c>
    </row>
    <row r="42" spans="1:13" ht="74" x14ac:dyDescent="0.35">
      <c r="B42" s="209" t="s">
        <v>26</v>
      </c>
      <c r="M42" s="60" t="e">
        <f>#REF!</f>
        <v>#REF!</v>
      </c>
    </row>
    <row r="43" spans="1:13" ht="16.399999999999999" customHeight="1" x14ac:dyDescent="0.35">
      <c r="M43" s="60" t="e">
        <f>#REF!</f>
        <v>#REF!</v>
      </c>
    </row>
    <row r="44" spans="1:13" ht="16.399999999999999" customHeight="1" x14ac:dyDescent="0.35">
      <c r="M44" s="60" t="e">
        <f>#REF!</f>
        <v>#REF!</v>
      </c>
    </row>
    <row r="45" spans="1:13" ht="15.65" customHeight="1" x14ac:dyDescent="0.35">
      <c r="A45" s="266"/>
      <c r="B45" s="267" t="s">
        <v>27</v>
      </c>
      <c r="G45" s="131"/>
      <c r="M45" s="60" t="e">
        <f>#REF!</f>
        <v>#REF!</v>
      </c>
    </row>
    <row r="46" spans="1:13" ht="27" x14ac:dyDescent="0.35">
      <c r="A46" s="268" t="s">
        <v>28</v>
      </c>
      <c r="B46" s="269" t="s">
        <v>29</v>
      </c>
      <c r="E46" s="262"/>
      <c r="F46" s="262"/>
      <c r="G46" s="131"/>
      <c r="M46" s="60" t="e">
        <f>#REF!</f>
        <v>#REF!</v>
      </c>
    </row>
    <row r="47" spans="1:13" ht="16.399999999999999" customHeight="1" x14ac:dyDescent="0.35">
      <c r="A47" s="270"/>
      <c r="B47" s="283" t="s">
        <v>30</v>
      </c>
      <c r="G47" s="131"/>
      <c r="M47" s="60" t="e">
        <f>#REF!</f>
        <v>#REF!</v>
      </c>
    </row>
    <row r="48" spans="1:13" ht="66" customHeight="1" x14ac:dyDescent="0.35">
      <c r="B48" s="209" t="s">
        <v>31</v>
      </c>
      <c r="G48" s="131"/>
      <c r="M48" s="60" t="e">
        <f>#REF!</f>
        <v>#REF!</v>
      </c>
    </row>
    <row r="49" spans="1:13" ht="19.399999999999999" customHeight="1" x14ac:dyDescent="0.35">
      <c r="G49" s="131"/>
      <c r="M49" s="60" t="e">
        <f>#REF!</f>
        <v>#REF!</v>
      </c>
    </row>
    <row r="50" spans="1:13" ht="18" customHeight="1" x14ac:dyDescent="0.35">
      <c r="G50" s="131"/>
      <c r="M50" s="60" t="e">
        <f>#REF!</f>
        <v>#REF!</v>
      </c>
    </row>
    <row r="51" spans="1:13" ht="39.65" customHeight="1" x14ac:dyDescent="0.35">
      <c r="A51" s="263" t="s">
        <v>32</v>
      </c>
      <c r="B51" s="284" t="s">
        <v>424</v>
      </c>
      <c r="C51" s="285"/>
      <c r="E51" s="259"/>
      <c r="F51" s="259"/>
      <c r="G51" s="259"/>
      <c r="H51" s="259"/>
      <c r="M51" s="60" t="e">
        <f>#REF!</f>
        <v>#REF!</v>
      </c>
    </row>
    <row r="52" spans="1:13" ht="173.25" customHeight="1" x14ac:dyDescent="0.35">
      <c r="B52" s="209" t="s">
        <v>427</v>
      </c>
      <c r="G52" s="131"/>
      <c r="M52" s="60" t="e">
        <f>#REF!</f>
        <v>#REF!</v>
      </c>
    </row>
    <row r="53" spans="1:13" ht="20.149999999999999" customHeight="1" x14ac:dyDescent="0.35">
      <c r="G53" s="131"/>
      <c r="M53" s="60" t="e">
        <f>#REF!</f>
        <v>#REF!</v>
      </c>
    </row>
    <row r="54" spans="1:13" ht="17.899999999999999" customHeight="1" x14ac:dyDescent="0.35">
      <c r="G54" s="131"/>
      <c r="M54" s="60" t="e">
        <f>#REF!</f>
        <v>#REF!</v>
      </c>
    </row>
    <row r="55" spans="1:13" ht="18" customHeight="1" x14ac:dyDescent="0.35">
      <c r="G55" s="131"/>
      <c r="M55" s="60" t="e">
        <f>#REF!</f>
        <v>#REF!</v>
      </c>
    </row>
    <row r="56" spans="1:13" ht="16.399999999999999" customHeight="1" x14ac:dyDescent="0.35">
      <c r="A56" s="286" t="s">
        <v>33</v>
      </c>
      <c r="G56" s="131"/>
      <c r="M56" s="60" t="e">
        <f>#REF!</f>
        <v>#REF!</v>
      </c>
    </row>
    <row r="57" spans="1:13" ht="16.399999999999999" customHeight="1" x14ac:dyDescent="0.35">
      <c r="G57" s="131"/>
      <c r="M57" s="60" t="e">
        <f>#REF!</f>
        <v>#REF!</v>
      </c>
    </row>
    <row r="58" spans="1:13" ht="34.5" customHeight="1" x14ac:dyDescent="0.35">
      <c r="A58" s="217" t="s">
        <v>34</v>
      </c>
      <c r="G58" s="131"/>
      <c r="M58" s="60" t="e">
        <f>#REF!</f>
        <v>#REF!</v>
      </c>
    </row>
    <row r="59" spans="1:13" ht="16.399999999999999" customHeight="1" x14ac:dyDescent="0.35">
      <c r="G59" s="131"/>
      <c r="M59" s="60" t="e">
        <f>#REF!</f>
        <v>#REF!</v>
      </c>
    </row>
    <row r="60" spans="1:13" ht="16.399999999999999" customHeight="1" x14ac:dyDescent="0.35">
      <c r="G60" s="131"/>
      <c r="M60" s="60" t="e">
        <f>#REF!</f>
        <v>#REF!</v>
      </c>
    </row>
    <row r="61" spans="1:13" ht="16.399999999999999" customHeight="1" x14ac:dyDescent="0.35">
      <c r="G61" s="131"/>
    </row>
    <row r="62" spans="1:13" ht="126" customHeight="1" x14ac:dyDescent="0.35">
      <c r="B62" s="209" t="s">
        <v>35</v>
      </c>
      <c r="G62" s="131"/>
    </row>
    <row r="63" spans="1:13" ht="16.399999999999999" customHeight="1" x14ac:dyDescent="0.35">
      <c r="G63" s="131"/>
    </row>
    <row r="64" spans="1:13" ht="14.5" x14ac:dyDescent="0.35">
      <c r="A64" s="240" t="s">
        <v>36</v>
      </c>
      <c r="G64" s="131"/>
    </row>
    <row r="65" spans="1:7" ht="16.399999999999999" customHeight="1" x14ac:dyDescent="0.35">
      <c r="B65" s="287" t="s">
        <v>37</v>
      </c>
      <c r="G65" s="131"/>
    </row>
    <row r="66" spans="1:7" ht="409.5" customHeight="1" x14ac:dyDescent="0.35">
      <c r="B66" s="287"/>
      <c r="G66" s="131"/>
    </row>
    <row r="67" spans="1:7" ht="16.399999999999999" customHeight="1" x14ac:dyDescent="0.35">
      <c r="B67" s="287"/>
      <c r="G67" s="131"/>
    </row>
    <row r="68" spans="1:7" ht="16.399999999999999" customHeight="1" x14ac:dyDescent="0.35"/>
    <row r="69" spans="1:7" ht="16.399999999999999" customHeight="1" x14ac:dyDescent="0.35">
      <c r="A69" s="206" t="s">
        <v>38</v>
      </c>
      <c r="B69" s="207"/>
      <c r="C69" s="207"/>
    </row>
    <row r="70" spans="1:7" ht="16.399999999999999" customHeight="1" x14ac:dyDescent="0.35">
      <c r="A70" s="287" t="s">
        <v>39</v>
      </c>
      <c r="B70" s="287"/>
      <c r="C70" s="287"/>
    </row>
    <row r="71" spans="1:7" ht="34.5" customHeight="1" x14ac:dyDescent="0.35">
      <c r="A71" s="287"/>
      <c r="B71" s="287"/>
      <c r="C71" s="287"/>
    </row>
    <row r="72" spans="1:7" ht="16.399999999999999" customHeight="1" x14ac:dyDescent="0.35"/>
    <row r="73" spans="1:7" ht="16.399999999999999" customHeight="1" x14ac:dyDescent="0.35"/>
    <row r="74" spans="1:7" ht="16.399999999999999" customHeight="1" x14ac:dyDescent="0.35"/>
    <row r="75" spans="1:7" ht="16.399999999999999" customHeight="1" x14ac:dyDescent="0.35"/>
    <row r="76" spans="1:7" ht="16.399999999999999" customHeight="1" x14ac:dyDescent="0.35"/>
    <row r="77" spans="1:7" ht="16.399999999999999" customHeight="1" x14ac:dyDescent="0.35"/>
    <row r="78" spans="1:7" ht="16.399999999999999" customHeight="1" x14ac:dyDescent="0.35"/>
    <row r="79" spans="1:7" ht="16.399999999999999" customHeight="1" x14ac:dyDescent="0.35"/>
    <row r="80" spans="1:7" ht="16.399999999999999" customHeight="1" x14ac:dyDescent="0.35"/>
    <row r="81" ht="16.399999999999999" customHeight="1" x14ac:dyDescent="0.35"/>
    <row r="82" ht="16.399999999999999" customHeight="1" x14ac:dyDescent="0.35"/>
    <row r="83" ht="16.399999999999999" customHeight="1" x14ac:dyDescent="0.35"/>
    <row r="84" ht="16.399999999999999" customHeight="1" x14ac:dyDescent="0.35"/>
    <row r="85" ht="16.399999999999999" customHeight="1" x14ac:dyDescent="0.35"/>
    <row r="86" ht="16.399999999999999" customHeight="1" x14ac:dyDescent="0.35"/>
    <row r="87" ht="16.399999999999999" customHeight="1" x14ac:dyDescent="0.35"/>
    <row r="88" ht="16.399999999999999" customHeight="1" x14ac:dyDescent="0.35"/>
    <row r="89" ht="16.399999999999999" customHeight="1" x14ac:dyDescent="0.35"/>
    <row r="90" ht="16.399999999999999" customHeight="1" x14ac:dyDescent="0.35"/>
  </sheetData>
  <sheetProtection algorithmName="SHA-512" hashValue="xioG8fdMRmpg3o37aC4NxEYZ/o1yYN4NvaXBkpfCJ7dLxZWhJu423+0S/qvUocYDF6j9lB65CZ5rZuXO0myuew==" saltValue="AhPQxQh7ZVvbAjTr7U1Caw==" spinCount="100000" sheet="1" objects="1" scenarios="1"/>
  <mergeCells count="7">
    <mergeCell ref="A70:C71"/>
    <mergeCell ref="A3:C3"/>
    <mergeCell ref="A5:C5"/>
    <mergeCell ref="A7:C7"/>
    <mergeCell ref="A8:C8"/>
    <mergeCell ref="A10:C10"/>
    <mergeCell ref="B65:B6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D69EF-2233-448D-87B7-D359359577CF}">
  <sheetPr>
    <tabColor theme="3" tint="0.499984740745262"/>
  </sheetPr>
  <dimension ref="A1:AN609"/>
  <sheetViews>
    <sheetView zoomScale="80" zoomScaleNormal="80" workbookViewId="0">
      <selection activeCell="E4" sqref="E4"/>
    </sheetView>
  </sheetViews>
  <sheetFormatPr defaultColWidth="8.6328125" defaultRowHeight="14" x14ac:dyDescent="0.3"/>
  <cols>
    <col min="1" max="1" width="5.6328125" style="4" bestFit="1" customWidth="1"/>
    <col min="2" max="2" width="40.453125" style="4" customWidth="1"/>
    <col min="3" max="3" width="105.6328125" style="4" customWidth="1"/>
    <col min="4" max="11" width="30.6328125" style="4" customWidth="1"/>
    <col min="12" max="12" width="30.08984375" style="4" customWidth="1"/>
    <col min="13" max="25" width="30.6328125" style="4" customWidth="1"/>
    <col min="26" max="28" width="14" style="4" hidden="1" customWidth="1"/>
    <col min="29" max="37" width="23.453125" style="4" hidden="1" customWidth="1"/>
    <col min="38" max="40" width="8.6328125" style="4" hidden="1" customWidth="1"/>
    <col min="41" max="45" width="8.6328125" style="4"/>
    <col min="46" max="66" width="14" style="4" customWidth="1"/>
    <col min="67" max="16384" width="8.6328125" style="4"/>
  </cols>
  <sheetData>
    <row r="1" spans="1:11" s="3" customFormat="1" ht="16.399999999999999" customHeight="1" x14ac:dyDescent="0.35">
      <c r="B1" s="55" t="s">
        <v>309</v>
      </c>
      <c r="C1" s="56"/>
    </row>
    <row r="2" spans="1:11" s="3" customFormat="1" ht="16.399999999999999" customHeight="1" x14ac:dyDescent="0.35">
      <c r="B2" s="292"/>
      <c r="C2" s="292"/>
      <c r="D2" s="2"/>
    </row>
    <row r="3" spans="1:11" s="3" customFormat="1" ht="16.399999999999999" customHeight="1" x14ac:dyDescent="0.35">
      <c r="B3" s="76" t="s">
        <v>41</v>
      </c>
      <c r="C3" s="56"/>
    </row>
    <row r="4" spans="1:11" s="3" customFormat="1" ht="318.75" customHeight="1" x14ac:dyDescent="0.35">
      <c r="B4" s="366" t="s">
        <v>461</v>
      </c>
      <c r="C4" s="366"/>
    </row>
    <row r="5" spans="1:11" s="3" customFormat="1" ht="16.399999999999999" customHeight="1" x14ac:dyDescent="0.35">
      <c r="C5" s="6"/>
      <c r="D5" s="75"/>
      <c r="E5" s="75"/>
      <c r="F5" s="23"/>
    </row>
    <row r="6" spans="1:11" ht="53.9" customHeight="1" x14ac:dyDescent="0.3">
      <c r="A6" s="13" t="s">
        <v>310</v>
      </c>
      <c r="B6" s="367" t="s">
        <v>311</v>
      </c>
      <c r="C6" s="367"/>
      <c r="D6" s="52" t="s">
        <v>34</v>
      </c>
      <c r="E6" s="54"/>
      <c r="H6" s="3"/>
      <c r="I6" s="3"/>
      <c r="J6" s="38"/>
      <c r="K6" s="38"/>
    </row>
    <row r="7" spans="1:11" ht="23.5" x14ac:dyDescent="0.3">
      <c r="A7" s="37"/>
      <c r="B7" s="125"/>
      <c r="C7" s="125"/>
      <c r="D7" s="40"/>
      <c r="E7" s="40"/>
      <c r="F7" s="52"/>
      <c r="G7" s="53"/>
      <c r="H7" s="3"/>
      <c r="I7" s="3"/>
      <c r="J7" s="38"/>
      <c r="K7" s="38"/>
    </row>
    <row r="8" spans="1:11" x14ac:dyDescent="0.3">
      <c r="A8" s="37"/>
      <c r="B8" s="59" t="s">
        <v>44</v>
      </c>
      <c r="C8" s="59" t="s">
        <v>45</v>
      </c>
      <c r="D8" s="59" t="s">
        <v>70</v>
      </c>
      <c r="E8" s="59" t="s">
        <v>71</v>
      </c>
      <c r="F8" s="59" t="s">
        <v>72</v>
      </c>
      <c r="G8" s="59" t="s">
        <v>73</v>
      </c>
      <c r="H8" s="59" t="s">
        <v>74</v>
      </c>
      <c r="I8" s="59" t="s">
        <v>75</v>
      </c>
      <c r="J8" s="59" t="s">
        <v>76</v>
      </c>
    </row>
    <row r="9" spans="1:11" ht="138" customHeight="1" x14ac:dyDescent="0.3">
      <c r="B9" s="124" t="s">
        <v>312</v>
      </c>
      <c r="C9" s="62" t="s">
        <v>313</v>
      </c>
      <c r="D9" s="124" t="s">
        <v>314</v>
      </c>
      <c r="E9" s="124" t="s">
        <v>315</v>
      </c>
      <c r="F9" s="124" t="s">
        <v>316</v>
      </c>
      <c r="G9" s="124" t="s">
        <v>317</v>
      </c>
      <c r="H9" s="124" t="s">
        <v>318</v>
      </c>
      <c r="I9" s="124" t="s">
        <v>319</v>
      </c>
      <c r="J9" s="124" t="s">
        <v>320</v>
      </c>
    </row>
    <row r="10" spans="1:11" x14ac:dyDescent="0.3">
      <c r="A10" s="27">
        <v>1</v>
      </c>
      <c r="B10" s="60"/>
      <c r="C10" s="60"/>
      <c r="D10" s="60"/>
      <c r="E10" s="60"/>
      <c r="F10" s="60"/>
      <c r="G10" s="60"/>
      <c r="H10" s="60"/>
      <c r="I10" s="60"/>
      <c r="J10" s="60"/>
    </row>
    <row r="11" spans="1:11" x14ac:dyDescent="0.3">
      <c r="A11" s="27">
        <v>2</v>
      </c>
      <c r="B11" s="60"/>
      <c r="C11" s="60"/>
      <c r="D11" s="60"/>
      <c r="E11" s="60"/>
      <c r="F11" s="60"/>
      <c r="G11" s="60"/>
      <c r="H11" s="60"/>
      <c r="I11" s="60"/>
      <c r="J11" s="60"/>
    </row>
    <row r="12" spans="1:11" x14ac:dyDescent="0.3">
      <c r="A12" s="27">
        <v>3</v>
      </c>
      <c r="B12" s="60"/>
      <c r="C12" s="60"/>
      <c r="D12" s="60"/>
      <c r="E12" s="60"/>
      <c r="F12" s="60"/>
      <c r="G12" s="60"/>
      <c r="H12" s="60"/>
      <c r="I12" s="60"/>
      <c r="J12" s="60"/>
    </row>
    <row r="13" spans="1:11" x14ac:dyDescent="0.3">
      <c r="A13" s="27">
        <v>4</v>
      </c>
      <c r="B13" s="60"/>
      <c r="C13" s="60"/>
      <c r="D13" s="60"/>
      <c r="E13" s="60"/>
      <c r="F13" s="60"/>
      <c r="G13" s="60"/>
      <c r="H13" s="60"/>
      <c r="I13" s="60"/>
      <c r="J13" s="60"/>
    </row>
    <row r="14" spans="1:11" x14ac:dyDescent="0.3">
      <c r="A14" s="27">
        <v>5</v>
      </c>
      <c r="B14" s="60"/>
      <c r="C14" s="60"/>
      <c r="D14" s="60"/>
      <c r="E14" s="60"/>
      <c r="F14" s="60"/>
      <c r="G14" s="60"/>
      <c r="H14" s="60"/>
      <c r="I14" s="60"/>
      <c r="J14" s="60"/>
    </row>
    <row r="15" spans="1:11" x14ac:dyDescent="0.3">
      <c r="A15" s="27">
        <v>6</v>
      </c>
      <c r="B15" s="60"/>
      <c r="C15" s="60"/>
      <c r="D15" s="60"/>
      <c r="E15" s="60"/>
      <c r="F15" s="60"/>
      <c r="G15" s="60"/>
      <c r="H15" s="60"/>
      <c r="I15" s="60"/>
      <c r="J15" s="60"/>
    </row>
    <row r="16" spans="1:11" x14ac:dyDescent="0.3">
      <c r="A16" s="27">
        <v>7</v>
      </c>
      <c r="B16" s="60"/>
      <c r="C16" s="60"/>
      <c r="D16" s="60"/>
      <c r="E16" s="60"/>
      <c r="F16" s="60"/>
      <c r="G16" s="60"/>
      <c r="H16" s="60"/>
      <c r="I16" s="60"/>
      <c r="J16" s="60"/>
    </row>
    <row r="17" spans="1:28" x14ac:dyDescent="0.3">
      <c r="A17" s="27">
        <v>8</v>
      </c>
      <c r="B17" s="60"/>
      <c r="C17" s="60"/>
      <c r="D17" s="60"/>
      <c r="E17" s="60"/>
      <c r="F17" s="60"/>
      <c r="G17" s="60"/>
      <c r="H17" s="60"/>
      <c r="I17" s="60"/>
      <c r="J17" s="60"/>
    </row>
    <row r="18" spans="1:28" x14ac:dyDescent="0.3">
      <c r="A18" s="27">
        <v>9</v>
      </c>
      <c r="B18" s="60"/>
      <c r="C18" s="60"/>
      <c r="D18" s="60"/>
      <c r="E18" s="60"/>
      <c r="F18" s="60"/>
      <c r="G18" s="60"/>
      <c r="H18" s="60"/>
      <c r="I18" s="60"/>
      <c r="J18" s="60"/>
    </row>
    <row r="19" spans="1:28" x14ac:dyDescent="0.3">
      <c r="A19" s="27">
        <v>10</v>
      </c>
      <c r="B19" s="60"/>
      <c r="C19" s="60"/>
      <c r="D19" s="60"/>
      <c r="E19" s="60"/>
      <c r="F19" s="60"/>
      <c r="G19" s="60"/>
      <c r="H19" s="60"/>
      <c r="I19" s="60"/>
      <c r="J19" s="60"/>
    </row>
    <row r="20" spans="1:28" ht="14.5" x14ac:dyDescent="0.35">
      <c r="A20" s="27">
        <v>11</v>
      </c>
      <c r="B20" s="60"/>
      <c r="C20" s="60"/>
      <c r="D20" s="60"/>
      <c r="E20" s="60"/>
      <c r="F20" s="60"/>
      <c r="G20" s="60"/>
      <c r="H20" s="60"/>
      <c r="I20" s="60"/>
      <c r="J20" s="60"/>
      <c r="Y20"/>
    </row>
    <row r="21" spans="1:28" s="21" customFormat="1" x14ac:dyDescent="0.3">
      <c r="A21" s="27">
        <v>12</v>
      </c>
      <c r="B21" s="60"/>
      <c r="C21" s="60"/>
      <c r="D21" s="60"/>
      <c r="E21" s="60"/>
      <c r="F21" s="60"/>
      <c r="G21" s="60"/>
      <c r="H21" s="60"/>
      <c r="I21" s="60"/>
      <c r="J21" s="60"/>
    </row>
    <row r="22" spans="1:28" x14ac:dyDescent="0.3">
      <c r="A22" s="27">
        <v>13</v>
      </c>
      <c r="B22" s="60"/>
      <c r="C22" s="60"/>
      <c r="D22" s="60"/>
      <c r="E22" s="60"/>
      <c r="F22" s="60"/>
      <c r="G22" s="60"/>
      <c r="H22" s="60"/>
      <c r="I22" s="60"/>
      <c r="J22" s="60"/>
    </row>
    <row r="23" spans="1:28" x14ac:dyDescent="0.3">
      <c r="A23" s="27">
        <v>14</v>
      </c>
      <c r="B23" s="60"/>
      <c r="C23" s="60"/>
      <c r="D23" s="60"/>
      <c r="E23" s="60"/>
      <c r="F23" s="60"/>
      <c r="G23" s="60"/>
      <c r="H23" s="60"/>
      <c r="I23" s="60"/>
      <c r="J23" s="60"/>
    </row>
    <row r="24" spans="1:28" ht="15" customHeight="1" x14ac:dyDescent="0.35">
      <c r="A24" s="27">
        <v>15</v>
      </c>
      <c r="B24" s="60"/>
      <c r="C24" s="60"/>
      <c r="D24" s="60"/>
      <c r="E24" s="60"/>
      <c r="F24" s="60"/>
      <c r="G24" s="60"/>
      <c r="H24" s="60"/>
      <c r="I24" s="60"/>
      <c r="J24" s="60"/>
      <c r="AA24"/>
      <c r="AB24"/>
    </row>
    <row r="25" spans="1:28" ht="14.5" x14ac:dyDescent="0.35">
      <c r="A25" s="27">
        <v>16</v>
      </c>
      <c r="B25" s="60"/>
      <c r="C25" s="60"/>
      <c r="D25" s="60"/>
      <c r="E25" s="60"/>
      <c r="F25" s="60"/>
      <c r="G25" s="60"/>
      <c r="H25" s="60"/>
      <c r="I25" s="60"/>
      <c r="J25" s="60"/>
      <c r="AA25"/>
      <c r="AB25"/>
    </row>
    <row r="26" spans="1:28" ht="14.5" x14ac:dyDescent="0.35">
      <c r="A26" s="27">
        <v>17</v>
      </c>
      <c r="B26" s="60"/>
      <c r="C26" s="60"/>
      <c r="D26" s="60"/>
      <c r="E26" s="60"/>
      <c r="F26" s="60"/>
      <c r="G26" s="60"/>
      <c r="H26" s="60"/>
      <c r="I26" s="60"/>
      <c r="J26" s="60"/>
      <c r="AA26"/>
      <c r="AB26"/>
    </row>
    <row r="27" spans="1:28" ht="14.5" x14ac:dyDescent="0.35">
      <c r="A27" s="27">
        <v>18</v>
      </c>
      <c r="B27" s="60"/>
      <c r="C27" s="60"/>
      <c r="D27" s="60"/>
      <c r="E27" s="60"/>
      <c r="F27" s="60"/>
      <c r="G27" s="60"/>
      <c r="H27" s="60"/>
      <c r="I27" s="60"/>
      <c r="J27" s="60"/>
      <c r="AA27"/>
      <c r="AB27"/>
    </row>
    <row r="28" spans="1:28" ht="14.25" customHeight="1" x14ac:dyDescent="0.35">
      <c r="A28" s="27">
        <v>19</v>
      </c>
      <c r="B28" s="60"/>
      <c r="C28" s="60"/>
      <c r="D28" s="60"/>
      <c r="E28" s="60"/>
      <c r="F28" s="60"/>
      <c r="G28" s="60"/>
      <c r="H28" s="60"/>
      <c r="I28" s="60"/>
      <c r="J28" s="60"/>
      <c r="AA28"/>
      <c r="AB28"/>
    </row>
    <row r="29" spans="1:28" ht="14.25" customHeight="1" x14ac:dyDescent="0.3">
      <c r="A29" s="27">
        <v>20</v>
      </c>
      <c r="B29" s="60"/>
      <c r="C29" s="60"/>
      <c r="D29" s="60"/>
      <c r="E29" s="60"/>
      <c r="F29" s="60"/>
      <c r="G29" s="60"/>
      <c r="H29" s="60"/>
      <c r="I29" s="60"/>
      <c r="J29" s="60"/>
    </row>
    <row r="30" spans="1:28" x14ac:dyDescent="0.3">
      <c r="A30" s="27">
        <v>21</v>
      </c>
      <c r="B30" s="60"/>
      <c r="C30" s="60"/>
      <c r="D30" s="60"/>
      <c r="E30" s="60"/>
      <c r="F30" s="60"/>
      <c r="G30" s="60"/>
      <c r="H30" s="60"/>
      <c r="I30" s="60"/>
      <c r="J30" s="60"/>
    </row>
    <row r="31" spans="1:28" x14ac:dyDescent="0.3">
      <c r="A31" s="27">
        <v>22</v>
      </c>
      <c r="B31" s="60"/>
      <c r="C31" s="60"/>
      <c r="D31" s="60"/>
      <c r="E31" s="60"/>
      <c r="F31" s="60"/>
      <c r="G31" s="60"/>
      <c r="H31" s="60"/>
      <c r="I31" s="60"/>
      <c r="J31" s="60"/>
      <c r="K31" s="43"/>
    </row>
    <row r="32" spans="1:28" x14ac:dyDescent="0.3">
      <c r="A32" s="27">
        <v>23</v>
      </c>
      <c r="B32" s="60"/>
      <c r="C32" s="60"/>
      <c r="D32" s="60"/>
      <c r="E32" s="60"/>
      <c r="F32" s="60"/>
      <c r="G32" s="60"/>
      <c r="H32" s="60"/>
      <c r="I32" s="60"/>
      <c r="J32" s="60"/>
      <c r="K32" s="43"/>
    </row>
    <row r="33" spans="1:11" x14ac:dyDescent="0.3">
      <c r="A33" s="27">
        <v>24</v>
      </c>
      <c r="B33" s="60"/>
      <c r="C33" s="60"/>
      <c r="D33" s="60"/>
      <c r="E33" s="60"/>
      <c r="F33" s="60"/>
      <c r="G33" s="60"/>
      <c r="H33" s="60"/>
      <c r="I33" s="60"/>
      <c r="J33" s="60"/>
      <c r="K33" s="43"/>
    </row>
    <row r="34" spans="1:11" x14ac:dyDescent="0.3">
      <c r="A34" s="27">
        <v>25</v>
      </c>
      <c r="B34" s="60"/>
      <c r="C34" s="60"/>
      <c r="D34" s="60"/>
      <c r="E34" s="60"/>
      <c r="F34" s="60"/>
      <c r="G34" s="60"/>
      <c r="H34" s="60"/>
      <c r="I34" s="60"/>
      <c r="J34" s="60"/>
      <c r="K34" s="43"/>
    </row>
    <row r="35" spans="1:11" x14ac:dyDescent="0.3">
      <c r="A35" s="27">
        <v>26</v>
      </c>
      <c r="B35" s="60"/>
      <c r="C35" s="60"/>
      <c r="D35" s="60"/>
      <c r="E35" s="60"/>
      <c r="F35" s="60"/>
      <c r="G35" s="60"/>
      <c r="H35" s="60"/>
      <c r="I35" s="60"/>
      <c r="J35" s="60"/>
      <c r="K35" s="43"/>
    </row>
    <row r="36" spans="1:11" x14ac:dyDescent="0.3">
      <c r="A36" s="27">
        <v>27</v>
      </c>
      <c r="B36" s="60"/>
      <c r="C36" s="60"/>
      <c r="D36" s="60"/>
      <c r="E36" s="60"/>
      <c r="F36" s="60"/>
      <c r="G36" s="60"/>
      <c r="H36" s="60"/>
      <c r="I36" s="60"/>
      <c r="J36" s="60"/>
      <c r="K36" s="43"/>
    </row>
    <row r="37" spans="1:11" x14ac:dyDescent="0.3">
      <c r="A37" s="27">
        <v>28</v>
      </c>
      <c r="B37" s="60"/>
      <c r="C37" s="60"/>
      <c r="D37" s="60"/>
      <c r="E37" s="60"/>
      <c r="F37" s="60"/>
      <c r="G37" s="60"/>
      <c r="H37" s="60"/>
      <c r="I37" s="60"/>
      <c r="J37" s="60"/>
      <c r="K37" s="43"/>
    </row>
    <row r="38" spans="1:11" x14ac:dyDescent="0.3">
      <c r="A38" s="27">
        <v>29</v>
      </c>
      <c r="B38" s="60"/>
      <c r="C38" s="60"/>
      <c r="D38" s="60"/>
      <c r="E38" s="60"/>
      <c r="F38" s="60"/>
      <c r="G38" s="60"/>
      <c r="H38" s="60"/>
      <c r="I38" s="60"/>
      <c r="J38" s="60"/>
      <c r="K38" s="43"/>
    </row>
    <row r="39" spans="1:11" x14ac:dyDescent="0.3">
      <c r="A39" s="27">
        <v>30</v>
      </c>
      <c r="B39" s="60"/>
      <c r="C39" s="60"/>
      <c r="D39" s="60"/>
      <c r="E39" s="60"/>
      <c r="F39" s="60"/>
      <c r="G39" s="60"/>
      <c r="H39" s="60"/>
      <c r="I39" s="60"/>
      <c r="J39" s="60"/>
      <c r="K39" s="43"/>
    </row>
    <row r="40" spans="1:11" x14ac:dyDescent="0.3">
      <c r="A40" s="27">
        <v>31</v>
      </c>
      <c r="B40" s="60"/>
      <c r="C40" s="60"/>
      <c r="D40" s="60"/>
      <c r="E40" s="60"/>
      <c r="F40" s="60"/>
      <c r="G40" s="60"/>
      <c r="H40" s="60"/>
      <c r="I40" s="60"/>
      <c r="J40" s="60"/>
      <c r="K40" s="43"/>
    </row>
    <row r="41" spans="1:11" x14ac:dyDescent="0.3">
      <c r="A41" s="27">
        <v>32</v>
      </c>
      <c r="B41" s="60"/>
      <c r="C41" s="60"/>
      <c r="D41" s="60"/>
      <c r="E41" s="60"/>
      <c r="F41" s="60"/>
      <c r="G41" s="60"/>
      <c r="H41" s="60"/>
      <c r="I41" s="60"/>
      <c r="J41" s="60"/>
      <c r="K41" s="43"/>
    </row>
    <row r="42" spans="1:11" x14ac:dyDescent="0.3">
      <c r="A42" s="27">
        <v>33</v>
      </c>
      <c r="B42" s="60"/>
      <c r="C42" s="60"/>
      <c r="D42" s="60"/>
      <c r="E42" s="60"/>
      <c r="F42" s="60"/>
      <c r="G42" s="60"/>
      <c r="H42" s="60"/>
      <c r="I42" s="60"/>
      <c r="J42" s="60"/>
      <c r="K42" s="43"/>
    </row>
    <row r="43" spans="1:11" x14ac:dyDescent="0.3">
      <c r="A43" s="27">
        <v>34</v>
      </c>
      <c r="B43" s="60"/>
      <c r="C43" s="60"/>
      <c r="D43" s="60"/>
      <c r="E43" s="60"/>
      <c r="F43" s="60"/>
      <c r="G43" s="60"/>
      <c r="H43" s="60"/>
      <c r="I43" s="60"/>
      <c r="J43" s="60"/>
      <c r="K43" s="43"/>
    </row>
    <row r="44" spans="1:11" x14ac:dyDescent="0.3">
      <c r="A44" s="27">
        <v>35</v>
      </c>
      <c r="B44" s="60"/>
      <c r="C44" s="60"/>
      <c r="D44" s="60"/>
      <c r="E44" s="60"/>
      <c r="F44" s="60"/>
      <c r="G44" s="60"/>
      <c r="H44" s="60"/>
      <c r="I44" s="60"/>
      <c r="J44" s="60"/>
      <c r="K44" s="43"/>
    </row>
    <row r="45" spans="1:11" x14ac:dyDescent="0.3">
      <c r="A45" s="27">
        <v>36</v>
      </c>
      <c r="B45" s="60"/>
      <c r="C45" s="60"/>
      <c r="D45" s="60"/>
      <c r="E45" s="60"/>
      <c r="F45" s="60"/>
      <c r="G45" s="60"/>
      <c r="H45" s="60"/>
      <c r="I45" s="60"/>
      <c r="J45" s="60"/>
      <c r="K45" s="29"/>
    </row>
    <row r="46" spans="1:11" x14ac:dyDescent="0.3">
      <c r="A46" s="27">
        <v>37</v>
      </c>
      <c r="B46" s="60"/>
      <c r="C46" s="60"/>
      <c r="D46" s="60"/>
      <c r="E46" s="60"/>
      <c r="F46" s="60"/>
      <c r="G46" s="60"/>
      <c r="H46" s="60"/>
      <c r="I46" s="60"/>
      <c r="J46" s="60"/>
      <c r="K46" s="29"/>
    </row>
    <row r="47" spans="1:11" x14ac:dyDescent="0.3">
      <c r="A47" s="27">
        <v>38</v>
      </c>
      <c r="B47" s="60"/>
      <c r="C47" s="60"/>
      <c r="D47" s="60"/>
      <c r="E47" s="60"/>
      <c r="F47" s="60"/>
      <c r="G47" s="60"/>
      <c r="H47" s="60"/>
      <c r="I47" s="60"/>
      <c r="J47" s="60"/>
      <c r="K47" s="29"/>
    </row>
    <row r="48" spans="1:11" x14ac:dyDescent="0.3">
      <c r="A48" s="27">
        <v>39</v>
      </c>
      <c r="B48" s="60"/>
      <c r="C48" s="60"/>
      <c r="D48" s="60"/>
      <c r="E48" s="60"/>
      <c r="F48" s="60"/>
      <c r="G48" s="60"/>
      <c r="H48" s="60"/>
      <c r="I48" s="60"/>
      <c r="J48" s="60"/>
      <c r="K48" s="29"/>
    </row>
    <row r="49" spans="1:11" x14ac:dyDescent="0.3">
      <c r="A49" s="27">
        <v>40</v>
      </c>
      <c r="B49" s="60"/>
      <c r="C49" s="60"/>
      <c r="D49" s="60"/>
      <c r="E49" s="60"/>
      <c r="F49" s="60"/>
      <c r="G49" s="60"/>
      <c r="H49" s="60"/>
      <c r="I49" s="60"/>
      <c r="J49" s="60"/>
      <c r="K49" s="29"/>
    </row>
    <row r="50" spans="1:11" x14ac:dyDescent="0.3">
      <c r="A50" s="27">
        <v>41</v>
      </c>
      <c r="B50" s="60"/>
      <c r="C50" s="60"/>
      <c r="D50" s="60"/>
      <c r="E50" s="60"/>
      <c r="F50" s="60"/>
      <c r="G50" s="60"/>
      <c r="H50" s="60"/>
      <c r="I50" s="60"/>
      <c r="J50" s="60"/>
      <c r="K50" s="29"/>
    </row>
    <row r="51" spans="1:11" x14ac:dyDescent="0.3">
      <c r="A51" s="27">
        <v>42</v>
      </c>
      <c r="B51" s="60"/>
      <c r="C51" s="60"/>
      <c r="D51" s="60"/>
      <c r="E51" s="60"/>
      <c r="F51" s="60"/>
      <c r="G51" s="60"/>
      <c r="H51" s="60"/>
      <c r="I51" s="60"/>
      <c r="J51" s="60"/>
      <c r="K51" s="29"/>
    </row>
    <row r="52" spans="1:11" x14ac:dyDescent="0.3">
      <c r="A52" s="27">
        <v>43</v>
      </c>
      <c r="B52" s="60"/>
      <c r="C52" s="60"/>
      <c r="D52" s="60"/>
      <c r="E52" s="60"/>
      <c r="F52" s="60"/>
      <c r="G52" s="60"/>
      <c r="H52" s="60"/>
      <c r="I52" s="60"/>
      <c r="J52" s="60"/>
      <c r="K52" s="29"/>
    </row>
    <row r="53" spans="1:11" x14ac:dyDescent="0.3">
      <c r="A53" s="27">
        <v>44</v>
      </c>
      <c r="B53" s="60"/>
      <c r="C53" s="60"/>
      <c r="D53" s="60"/>
      <c r="E53" s="60"/>
      <c r="F53" s="60"/>
      <c r="G53" s="60"/>
      <c r="H53" s="60"/>
      <c r="I53" s="60"/>
      <c r="J53" s="60"/>
      <c r="K53" s="29"/>
    </row>
    <row r="54" spans="1:11" x14ac:dyDescent="0.3">
      <c r="A54" s="27">
        <v>45</v>
      </c>
      <c r="B54" s="60"/>
      <c r="C54" s="60"/>
      <c r="D54" s="60"/>
      <c r="E54" s="60"/>
      <c r="F54" s="60"/>
      <c r="G54" s="60"/>
      <c r="H54" s="60"/>
      <c r="I54" s="60"/>
      <c r="J54" s="60"/>
      <c r="K54" s="29"/>
    </row>
    <row r="55" spans="1:11" x14ac:dyDescent="0.3">
      <c r="A55" s="27">
        <v>46</v>
      </c>
      <c r="B55" s="60"/>
      <c r="C55" s="60"/>
      <c r="D55" s="60"/>
      <c r="E55" s="60"/>
      <c r="F55" s="60"/>
      <c r="G55" s="60"/>
      <c r="H55" s="60"/>
      <c r="I55" s="60"/>
      <c r="J55" s="60"/>
      <c r="K55" s="29"/>
    </row>
    <row r="56" spans="1:11" x14ac:dyDescent="0.3">
      <c r="A56" s="27">
        <v>47</v>
      </c>
      <c r="B56" s="60"/>
      <c r="C56" s="60"/>
      <c r="D56" s="60"/>
      <c r="E56" s="60"/>
      <c r="F56" s="60"/>
      <c r="G56" s="60"/>
      <c r="H56" s="60"/>
      <c r="I56" s="60"/>
      <c r="J56" s="60"/>
      <c r="K56" s="29"/>
    </row>
    <row r="57" spans="1:11" x14ac:dyDescent="0.3">
      <c r="A57" s="27">
        <v>48</v>
      </c>
      <c r="B57" s="60"/>
      <c r="C57" s="60"/>
      <c r="D57" s="60"/>
      <c r="E57" s="60"/>
      <c r="F57" s="60"/>
      <c r="G57" s="60"/>
      <c r="H57" s="60"/>
      <c r="I57" s="60"/>
      <c r="J57" s="60"/>
      <c r="K57" s="29"/>
    </row>
    <row r="58" spans="1:11" x14ac:dyDescent="0.3">
      <c r="A58" s="27">
        <v>49</v>
      </c>
      <c r="B58" s="60"/>
      <c r="C58" s="60"/>
      <c r="D58" s="60"/>
      <c r="E58" s="60"/>
      <c r="F58" s="60"/>
      <c r="G58" s="60"/>
      <c r="H58" s="60"/>
      <c r="I58" s="60"/>
      <c r="J58" s="60"/>
      <c r="K58" s="29"/>
    </row>
    <row r="59" spans="1:11" x14ac:dyDescent="0.3">
      <c r="A59" s="27">
        <v>50</v>
      </c>
      <c r="B59" s="60"/>
      <c r="C59" s="60"/>
      <c r="D59" s="60"/>
      <c r="E59" s="60"/>
      <c r="F59" s="60"/>
      <c r="G59" s="60"/>
      <c r="H59" s="60"/>
      <c r="I59" s="60"/>
      <c r="J59" s="60"/>
      <c r="K59" s="29"/>
    </row>
    <row r="60" spans="1:11" x14ac:dyDescent="0.3">
      <c r="A60" s="27">
        <v>51</v>
      </c>
      <c r="B60" s="60"/>
      <c r="C60" s="60"/>
      <c r="D60" s="60"/>
      <c r="E60" s="60"/>
      <c r="F60" s="60"/>
      <c r="G60" s="60"/>
      <c r="H60" s="60"/>
      <c r="I60" s="60"/>
      <c r="J60" s="60"/>
      <c r="K60" s="29"/>
    </row>
    <row r="61" spans="1:11" x14ac:dyDescent="0.3">
      <c r="A61" s="27">
        <v>52</v>
      </c>
      <c r="B61" s="60"/>
      <c r="C61" s="60"/>
      <c r="D61" s="60"/>
      <c r="E61" s="60"/>
      <c r="F61" s="60"/>
      <c r="G61" s="60"/>
      <c r="H61" s="60"/>
      <c r="I61" s="60"/>
      <c r="J61" s="60"/>
      <c r="K61" s="29"/>
    </row>
    <row r="62" spans="1:11" x14ac:dyDescent="0.3">
      <c r="A62" s="27">
        <v>53</v>
      </c>
      <c r="B62" s="60"/>
      <c r="C62" s="60"/>
      <c r="D62" s="60"/>
      <c r="E62" s="60"/>
      <c r="F62" s="60"/>
      <c r="G62" s="60"/>
      <c r="H62" s="60"/>
      <c r="I62" s="60"/>
      <c r="J62" s="60"/>
      <c r="K62" s="29"/>
    </row>
    <row r="63" spans="1:11" x14ac:dyDescent="0.3">
      <c r="A63" s="27">
        <v>54</v>
      </c>
      <c r="B63" s="60"/>
      <c r="C63" s="60"/>
      <c r="D63" s="60"/>
      <c r="E63" s="60"/>
      <c r="F63" s="60"/>
      <c r="G63" s="60"/>
      <c r="H63" s="60"/>
      <c r="I63" s="60"/>
      <c r="J63" s="60"/>
      <c r="K63" s="29"/>
    </row>
    <row r="64" spans="1:11" x14ac:dyDescent="0.3">
      <c r="A64" s="27">
        <v>55</v>
      </c>
      <c r="B64" s="60"/>
      <c r="C64" s="60"/>
      <c r="D64" s="60"/>
      <c r="E64" s="60"/>
      <c r="F64" s="60"/>
      <c r="G64" s="60"/>
      <c r="H64" s="60"/>
      <c r="I64" s="60"/>
      <c r="J64" s="60"/>
      <c r="K64" s="29"/>
    </row>
    <row r="65" spans="1:11" x14ac:dyDescent="0.3">
      <c r="A65" s="27">
        <v>56</v>
      </c>
      <c r="B65" s="60"/>
      <c r="C65" s="60"/>
      <c r="D65" s="60"/>
      <c r="E65" s="60"/>
      <c r="F65" s="60"/>
      <c r="G65" s="60"/>
      <c r="H65" s="60"/>
      <c r="I65" s="60"/>
      <c r="J65" s="60"/>
      <c r="K65" s="29"/>
    </row>
    <row r="66" spans="1:11" x14ac:dyDescent="0.3">
      <c r="A66" s="27">
        <v>57</v>
      </c>
      <c r="B66" s="60"/>
      <c r="C66" s="60"/>
      <c r="D66" s="60"/>
      <c r="E66" s="60"/>
      <c r="F66" s="60"/>
      <c r="G66" s="60"/>
      <c r="H66" s="60"/>
      <c r="I66" s="60"/>
      <c r="J66" s="60"/>
      <c r="K66" s="29"/>
    </row>
    <row r="67" spans="1:11" x14ac:dyDescent="0.3">
      <c r="A67" s="27">
        <v>58</v>
      </c>
      <c r="B67" s="60"/>
      <c r="C67" s="60"/>
      <c r="D67" s="60"/>
      <c r="E67" s="60"/>
      <c r="F67" s="60"/>
      <c r="G67" s="60"/>
      <c r="H67" s="60"/>
      <c r="I67" s="60"/>
      <c r="J67" s="60"/>
      <c r="K67" s="29"/>
    </row>
    <row r="68" spans="1:11" x14ac:dyDescent="0.3">
      <c r="A68" s="27">
        <v>59</v>
      </c>
      <c r="B68" s="60"/>
      <c r="C68" s="60"/>
      <c r="D68" s="60"/>
      <c r="E68" s="60"/>
      <c r="F68" s="60"/>
      <c r="G68" s="60"/>
      <c r="H68" s="60"/>
      <c r="I68" s="60"/>
      <c r="J68" s="60"/>
    </row>
    <row r="69" spans="1:11" x14ac:dyDescent="0.3">
      <c r="A69" s="27">
        <v>60</v>
      </c>
      <c r="B69" s="60"/>
      <c r="C69" s="60"/>
      <c r="D69" s="60"/>
      <c r="E69" s="60"/>
      <c r="F69" s="60"/>
      <c r="G69" s="60"/>
      <c r="H69" s="60"/>
      <c r="I69" s="60"/>
      <c r="J69" s="60"/>
    </row>
    <row r="70" spans="1:11" x14ac:dyDescent="0.3">
      <c r="A70" s="27">
        <v>61</v>
      </c>
      <c r="B70" s="60"/>
      <c r="C70" s="60"/>
      <c r="D70" s="60"/>
      <c r="E70" s="60"/>
      <c r="F70" s="60"/>
      <c r="G70" s="60"/>
      <c r="H70" s="60"/>
      <c r="I70" s="60"/>
      <c r="J70" s="60"/>
    </row>
    <row r="71" spans="1:11" x14ac:dyDescent="0.3">
      <c r="A71" s="27">
        <v>62</v>
      </c>
      <c r="B71" s="60"/>
      <c r="C71" s="60"/>
      <c r="D71" s="60"/>
      <c r="E71" s="60"/>
      <c r="F71" s="60"/>
      <c r="G71" s="60"/>
      <c r="H71" s="60"/>
      <c r="I71" s="60"/>
      <c r="J71" s="60"/>
    </row>
    <row r="72" spans="1:11" x14ac:dyDescent="0.3">
      <c r="A72" s="27">
        <v>63</v>
      </c>
      <c r="B72" s="60"/>
      <c r="C72" s="60"/>
      <c r="D72" s="60"/>
      <c r="E72" s="60"/>
      <c r="F72" s="60"/>
      <c r="G72" s="60"/>
      <c r="H72" s="60"/>
      <c r="I72" s="60"/>
      <c r="J72" s="60"/>
    </row>
    <row r="73" spans="1:11" x14ac:dyDescent="0.3">
      <c r="A73" s="27">
        <v>64</v>
      </c>
      <c r="B73" s="60"/>
      <c r="C73" s="60"/>
      <c r="D73" s="60"/>
      <c r="E73" s="60"/>
      <c r="F73" s="60"/>
      <c r="G73" s="60"/>
      <c r="H73" s="60"/>
      <c r="I73" s="60"/>
      <c r="J73" s="60"/>
    </row>
    <row r="74" spans="1:11" x14ac:dyDescent="0.3">
      <c r="A74" s="27">
        <v>65</v>
      </c>
      <c r="B74" s="60"/>
      <c r="C74" s="60"/>
      <c r="D74" s="60"/>
      <c r="E74" s="60"/>
      <c r="F74" s="60"/>
      <c r="G74" s="60"/>
      <c r="H74" s="60"/>
      <c r="I74" s="60"/>
      <c r="J74" s="60"/>
    </row>
    <row r="75" spans="1:11" x14ac:dyDescent="0.3">
      <c r="A75" s="27">
        <v>66</v>
      </c>
      <c r="B75" s="60"/>
      <c r="C75" s="60"/>
      <c r="D75" s="60"/>
      <c r="E75" s="60"/>
      <c r="F75" s="60"/>
      <c r="G75" s="60"/>
      <c r="H75" s="60"/>
      <c r="I75" s="60"/>
      <c r="J75" s="60"/>
    </row>
    <row r="76" spans="1:11" x14ac:dyDescent="0.3">
      <c r="A76" s="27">
        <v>67</v>
      </c>
      <c r="B76" s="60"/>
      <c r="C76" s="60"/>
      <c r="D76" s="60"/>
      <c r="E76" s="60"/>
      <c r="F76" s="60"/>
      <c r="G76" s="60"/>
      <c r="H76" s="60"/>
      <c r="I76" s="60"/>
      <c r="J76" s="60"/>
    </row>
    <row r="77" spans="1:11" x14ac:dyDescent="0.3">
      <c r="A77" s="27">
        <v>68</v>
      </c>
      <c r="B77" s="60"/>
      <c r="C77" s="60"/>
      <c r="D77" s="60"/>
      <c r="E77" s="60"/>
      <c r="F77" s="60"/>
      <c r="G77" s="60"/>
      <c r="H77" s="60"/>
      <c r="I77" s="60"/>
      <c r="J77" s="60"/>
    </row>
    <row r="78" spans="1:11" x14ac:dyDescent="0.3">
      <c r="A78" s="27">
        <v>69</v>
      </c>
      <c r="B78" s="60"/>
      <c r="C78" s="60"/>
      <c r="D78" s="60"/>
      <c r="E78" s="60"/>
      <c r="F78" s="60"/>
      <c r="G78" s="60"/>
      <c r="H78" s="60"/>
      <c r="I78" s="60"/>
      <c r="J78" s="60"/>
    </row>
    <row r="79" spans="1:11" x14ac:dyDescent="0.3">
      <c r="A79" s="27">
        <v>70</v>
      </c>
      <c r="B79" s="60"/>
      <c r="C79" s="60"/>
      <c r="D79" s="60"/>
      <c r="E79" s="60"/>
      <c r="F79" s="60"/>
      <c r="G79" s="60"/>
      <c r="H79" s="60"/>
      <c r="I79" s="60"/>
      <c r="J79" s="60"/>
    </row>
    <row r="80" spans="1:11" x14ac:dyDescent="0.3">
      <c r="A80" s="27">
        <v>71</v>
      </c>
      <c r="B80" s="60"/>
      <c r="C80" s="60"/>
      <c r="D80" s="60"/>
      <c r="E80" s="60"/>
      <c r="F80" s="60"/>
      <c r="G80" s="60"/>
      <c r="H80" s="60"/>
      <c r="I80" s="60"/>
      <c r="J80" s="60"/>
    </row>
    <row r="81" spans="1:10" x14ac:dyDescent="0.3">
      <c r="A81" s="27">
        <v>72</v>
      </c>
      <c r="B81" s="60"/>
      <c r="C81" s="60"/>
      <c r="D81" s="60"/>
      <c r="E81" s="60"/>
      <c r="F81" s="60"/>
      <c r="G81" s="60"/>
      <c r="H81" s="60"/>
      <c r="I81" s="60"/>
      <c r="J81" s="60"/>
    </row>
    <row r="82" spans="1:10" x14ac:dyDescent="0.3">
      <c r="A82" s="27">
        <v>73</v>
      </c>
      <c r="B82" s="60"/>
      <c r="C82" s="60"/>
      <c r="D82" s="60"/>
      <c r="E82" s="60"/>
      <c r="F82" s="60"/>
      <c r="G82" s="60"/>
      <c r="H82" s="60"/>
      <c r="I82" s="60"/>
      <c r="J82" s="60"/>
    </row>
    <row r="83" spans="1:10" x14ac:dyDescent="0.3">
      <c r="A83" s="27">
        <v>74</v>
      </c>
      <c r="B83" s="60"/>
      <c r="C83" s="60"/>
      <c r="D83" s="60"/>
      <c r="E83" s="60"/>
      <c r="F83" s="60"/>
      <c r="G83" s="60"/>
      <c r="H83" s="60"/>
      <c r="I83" s="60"/>
      <c r="J83" s="60"/>
    </row>
    <row r="84" spans="1:10" x14ac:dyDescent="0.3">
      <c r="A84" s="27">
        <v>75</v>
      </c>
      <c r="B84" s="60"/>
      <c r="C84" s="60"/>
      <c r="D84" s="60"/>
      <c r="E84" s="60"/>
      <c r="F84" s="60"/>
      <c r="G84" s="60"/>
      <c r="H84" s="60"/>
      <c r="I84" s="60"/>
      <c r="J84" s="60"/>
    </row>
    <row r="85" spans="1:10" x14ac:dyDescent="0.3">
      <c r="A85" s="27">
        <v>76</v>
      </c>
      <c r="B85" s="60"/>
      <c r="C85" s="60"/>
      <c r="D85" s="60"/>
      <c r="E85" s="60"/>
      <c r="F85" s="60"/>
      <c r="G85" s="60"/>
      <c r="H85" s="60"/>
      <c r="I85" s="60"/>
      <c r="J85" s="60"/>
    </row>
    <row r="86" spans="1:10" x14ac:dyDescent="0.3">
      <c r="A86" s="27">
        <v>77</v>
      </c>
      <c r="B86" s="60"/>
      <c r="C86" s="60"/>
      <c r="D86" s="60"/>
      <c r="E86" s="60"/>
      <c r="F86" s="60"/>
      <c r="G86" s="60"/>
      <c r="H86" s="60"/>
      <c r="I86" s="60"/>
      <c r="J86" s="60"/>
    </row>
    <row r="87" spans="1:10" x14ac:dyDescent="0.3">
      <c r="A87" s="27">
        <v>78</v>
      </c>
      <c r="B87" s="60"/>
      <c r="C87" s="60"/>
      <c r="D87" s="60"/>
      <c r="E87" s="60"/>
      <c r="F87" s="60"/>
      <c r="G87" s="60"/>
      <c r="H87" s="60"/>
      <c r="I87" s="60"/>
      <c r="J87" s="60"/>
    </row>
    <row r="88" spans="1:10" x14ac:dyDescent="0.3">
      <c r="A88" s="27">
        <v>79</v>
      </c>
      <c r="B88" s="60"/>
      <c r="C88" s="60"/>
      <c r="D88" s="60"/>
      <c r="E88" s="60"/>
      <c r="F88" s="60"/>
      <c r="G88" s="60"/>
      <c r="H88" s="60"/>
      <c r="I88" s="60"/>
      <c r="J88" s="60"/>
    </row>
    <row r="89" spans="1:10" x14ac:dyDescent="0.3">
      <c r="A89" s="27">
        <v>80</v>
      </c>
      <c r="B89" s="60"/>
      <c r="C89" s="60"/>
      <c r="D89" s="60"/>
      <c r="E89" s="60"/>
      <c r="F89" s="60"/>
      <c r="G89" s="60"/>
      <c r="H89" s="60"/>
      <c r="I89" s="60"/>
      <c r="J89" s="60"/>
    </row>
    <row r="90" spans="1:10" x14ac:dyDescent="0.3">
      <c r="A90" s="27">
        <v>81</v>
      </c>
      <c r="B90" s="60"/>
      <c r="C90" s="60"/>
      <c r="D90" s="60"/>
      <c r="E90" s="60"/>
      <c r="F90" s="60"/>
      <c r="G90" s="60"/>
      <c r="H90" s="60"/>
      <c r="I90" s="60"/>
      <c r="J90" s="60"/>
    </row>
    <row r="91" spans="1:10" x14ac:dyDescent="0.3">
      <c r="A91" s="27">
        <v>82</v>
      </c>
      <c r="B91" s="60"/>
      <c r="C91" s="60"/>
      <c r="D91" s="60"/>
      <c r="E91" s="60"/>
      <c r="F91" s="60"/>
      <c r="G91" s="60"/>
      <c r="H91" s="60"/>
      <c r="I91" s="60"/>
      <c r="J91" s="60"/>
    </row>
    <row r="92" spans="1:10" x14ac:dyDescent="0.3">
      <c r="A92" s="27">
        <v>83</v>
      </c>
      <c r="B92" s="60"/>
      <c r="C92" s="60"/>
      <c r="D92" s="60"/>
      <c r="E92" s="60"/>
      <c r="F92" s="60"/>
      <c r="G92" s="60"/>
      <c r="H92" s="60"/>
      <c r="I92" s="60"/>
      <c r="J92" s="60"/>
    </row>
    <row r="93" spans="1:10" x14ac:dyDescent="0.3">
      <c r="A93" s="27">
        <v>84</v>
      </c>
      <c r="B93" s="60"/>
      <c r="C93" s="60"/>
      <c r="D93" s="60"/>
      <c r="E93" s="60"/>
      <c r="F93" s="60"/>
      <c r="G93" s="60"/>
      <c r="H93" s="60"/>
      <c r="I93" s="60"/>
      <c r="J93" s="60"/>
    </row>
    <row r="94" spans="1:10" x14ac:dyDescent="0.3">
      <c r="A94" s="27">
        <v>85</v>
      </c>
      <c r="B94" s="60"/>
      <c r="C94" s="60"/>
      <c r="D94" s="60"/>
      <c r="E94" s="60"/>
      <c r="F94" s="60"/>
      <c r="G94" s="60"/>
      <c r="H94" s="60"/>
      <c r="I94" s="60"/>
      <c r="J94" s="60"/>
    </row>
    <row r="95" spans="1:10" x14ac:dyDescent="0.3">
      <c r="A95" s="27">
        <v>86</v>
      </c>
      <c r="B95" s="60"/>
      <c r="C95" s="60"/>
      <c r="D95" s="60"/>
      <c r="E95" s="60"/>
      <c r="F95" s="60"/>
      <c r="G95" s="60"/>
      <c r="H95" s="60"/>
      <c r="I95" s="60"/>
      <c r="J95" s="60"/>
    </row>
    <row r="96" spans="1:10" x14ac:dyDescent="0.3">
      <c r="A96" s="27">
        <v>87</v>
      </c>
      <c r="B96" s="60"/>
      <c r="C96" s="60"/>
      <c r="D96" s="60"/>
      <c r="E96" s="60"/>
      <c r="F96" s="60"/>
      <c r="G96" s="60"/>
      <c r="H96" s="60"/>
      <c r="I96" s="60"/>
      <c r="J96" s="60"/>
    </row>
    <row r="97" spans="1:10" x14ac:dyDescent="0.3">
      <c r="A97" s="27">
        <v>88</v>
      </c>
      <c r="B97" s="60"/>
      <c r="C97" s="60"/>
      <c r="D97" s="60"/>
      <c r="E97" s="60"/>
      <c r="F97" s="60"/>
      <c r="G97" s="60"/>
      <c r="H97" s="60"/>
      <c r="I97" s="60"/>
      <c r="J97" s="60"/>
    </row>
    <row r="98" spans="1:10" x14ac:dyDescent="0.3">
      <c r="A98" s="27">
        <v>89</v>
      </c>
      <c r="B98" s="60"/>
      <c r="C98" s="60"/>
      <c r="D98" s="60"/>
      <c r="E98" s="60"/>
      <c r="F98" s="60"/>
      <c r="G98" s="60"/>
      <c r="H98" s="60"/>
      <c r="I98" s="60"/>
      <c r="J98" s="60"/>
    </row>
    <row r="99" spans="1:10" x14ac:dyDescent="0.3">
      <c r="A99" s="27">
        <v>90</v>
      </c>
      <c r="B99" s="60"/>
      <c r="C99" s="60"/>
      <c r="D99" s="60"/>
      <c r="E99" s="60"/>
      <c r="F99" s="60"/>
      <c r="G99" s="60"/>
      <c r="H99" s="60"/>
      <c r="I99" s="60"/>
      <c r="J99" s="60"/>
    </row>
    <row r="100" spans="1:10" x14ac:dyDescent="0.3">
      <c r="A100" s="27">
        <v>91</v>
      </c>
      <c r="B100" s="60"/>
      <c r="C100" s="60"/>
      <c r="D100" s="60"/>
      <c r="E100" s="60"/>
      <c r="F100" s="60"/>
      <c r="G100" s="60"/>
      <c r="H100" s="60"/>
      <c r="I100" s="60"/>
      <c r="J100" s="60"/>
    </row>
    <row r="101" spans="1:10" x14ac:dyDescent="0.3">
      <c r="A101" s="27">
        <v>92</v>
      </c>
      <c r="B101" s="60"/>
      <c r="C101" s="60"/>
      <c r="D101" s="60"/>
      <c r="E101" s="60"/>
      <c r="F101" s="60"/>
      <c r="G101" s="60"/>
      <c r="H101" s="60"/>
      <c r="I101" s="60"/>
      <c r="J101" s="60"/>
    </row>
    <row r="102" spans="1:10" x14ac:dyDescent="0.3">
      <c r="A102" s="27">
        <v>93</v>
      </c>
      <c r="B102" s="60"/>
      <c r="C102" s="60"/>
      <c r="D102" s="60"/>
      <c r="E102" s="60"/>
      <c r="F102" s="60"/>
      <c r="G102" s="60"/>
      <c r="H102" s="60"/>
      <c r="I102" s="60"/>
      <c r="J102" s="60"/>
    </row>
    <row r="103" spans="1:10" x14ac:dyDescent="0.3">
      <c r="A103" s="27">
        <v>94</v>
      </c>
      <c r="B103" s="60"/>
      <c r="C103" s="60"/>
      <c r="D103" s="60"/>
      <c r="E103" s="60"/>
      <c r="F103" s="60"/>
      <c r="G103" s="60"/>
      <c r="H103" s="60"/>
      <c r="I103" s="60"/>
      <c r="J103" s="60"/>
    </row>
    <row r="104" spans="1:10" x14ac:dyDescent="0.3">
      <c r="A104" s="27">
        <v>95</v>
      </c>
      <c r="B104" s="60"/>
      <c r="C104" s="60"/>
      <c r="D104" s="60"/>
      <c r="E104" s="60"/>
      <c r="F104" s="60"/>
      <c r="G104" s="60"/>
      <c r="H104" s="60"/>
      <c r="I104" s="60"/>
      <c r="J104" s="60"/>
    </row>
    <row r="105" spans="1:10" x14ac:dyDescent="0.3">
      <c r="A105" s="27">
        <v>96</v>
      </c>
      <c r="B105" s="60"/>
      <c r="C105" s="60"/>
      <c r="D105" s="60"/>
      <c r="E105" s="60"/>
      <c r="F105" s="60"/>
      <c r="G105" s="60"/>
      <c r="H105" s="60"/>
      <c r="I105" s="60"/>
      <c r="J105" s="60"/>
    </row>
    <row r="106" spans="1:10" x14ac:dyDescent="0.3">
      <c r="A106" s="27">
        <v>97</v>
      </c>
      <c r="B106" s="60"/>
      <c r="C106" s="60"/>
      <c r="D106" s="60"/>
      <c r="E106" s="60"/>
      <c r="F106" s="60"/>
      <c r="G106" s="60"/>
      <c r="H106" s="60"/>
      <c r="I106" s="60"/>
      <c r="J106" s="60"/>
    </row>
    <row r="107" spans="1:10" x14ac:dyDescent="0.3">
      <c r="A107" s="27">
        <v>98</v>
      </c>
      <c r="B107" s="60"/>
      <c r="C107" s="60"/>
      <c r="D107" s="60"/>
      <c r="E107" s="60"/>
      <c r="F107" s="60"/>
      <c r="G107" s="60"/>
      <c r="H107" s="60"/>
      <c r="I107" s="60"/>
      <c r="J107" s="60"/>
    </row>
    <row r="108" spans="1:10" x14ac:dyDescent="0.3">
      <c r="A108" s="27">
        <v>99</v>
      </c>
      <c r="B108" s="60"/>
      <c r="C108" s="60"/>
      <c r="D108" s="60"/>
      <c r="E108" s="60"/>
      <c r="F108" s="60"/>
      <c r="G108" s="60"/>
      <c r="H108" s="60"/>
      <c r="I108" s="60"/>
      <c r="J108" s="60"/>
    </row>
    <row r="109" spans="1:10" x14ac:dyDescent="0.3">
      <c r="A109" s="27">
        <v>100</v>
      </c>
      <c r="B109" s="60"/>
      <c r="C109" s="60"/>
      <c r="D109" s="60"/>
      <c r="E109" s="60"/>
      <c r="F109" s="60"/>
      <c r="G109" s="60"/>
      <c r="H109" s="60"/>
      <c r="I109" s="60"/>
      <c r="J109" s="60"/>
    </row>
    <row r="110" spans="1:10" x14ac:dyDescent="0.3">
      <c r="A110" s="27">
        <v>101</v>
      </c>
      <c r="B110" s="60"/>
      <c r="C110" s="60"/>
      <c r="D110" s="60"/>
      <c r="E110" s="60"/>
      <c r="F110" s="60"/>
      <c r="G110" s="60"/>
      <c r="H110" s="60"/>
      <c r="I110" s="60"/>
      <c r="J110" s="60"/>
    </row>
    <row r="111" spans="1:10" x14ac:dyDescent="0.3">
      <c r="A111" s="27">
        <v>102</v>
      </c>
      <c r="B111" s="60"/>
      <c r="C111" s="60"/>
      <c r="D111" s="60"/>
      <c r="E111" s="60"/>
      <c r="F111" s="60"/>
      <c r="G111" s="60"/>
      <c r="H111" s="60"/>
      <c r="I111" s="60"/>
      <c r="J111" s="60"/>
    </row>
    <row r="112" spans="1:10" x14ac:dyDescent="0.3">
      <c r="A112" s="27">
        <v>103</v>
      </c>
      <c r="B112" s="60"/>
      <c r="C112" s="60"/>
      <c r="D112" s="60"/>
      <c r="E112" s="60"/>
      <c r="F112" s="60"/>
      <c r="G112" s="60"/>
      <c r="H112" s="60"/>
      <c r="I112" s="60"/>
      <c r="J112" s="60"/>
    </row>
    <row r="113" spans="1:10" x14ac:dyDescent="0.3">
      <c r="A113" s="27">
        <v>104</v>
      </c>
      <c r="B113" s="60"/>
      <c r="C113" s="60"/>
      <c r="D113" s="60"/>
      <c r="E113" s="60"/>
      <c r="F113" s="60"/>
      <c r="G113" s="60"/>
      <c r="H113" s="60"/>
      <c r="I113" s="60"/>
      <c r="J113" s="60"/>
    </row>
    <row r="114" spans="1:10" x14ac:dyDescent="0.3">
      <c r="A114" s="27">
        <v>105</v>
      </c>
      <c r="B114" s="60"/>
      <c r="C114" s="60"/>
      <c r="D114" s="60"/>
      <c r="E114" s="60"/>
      <c r="F114" s="60"/>
      <c r="G114" s="60"/>
      <c r="H114" s="60"/>
      <c r="I114" s="60"/>
      <c r="J114" s="60"/>
    </row>
    <row r="115" spans="1:10" x14ac:dyDescent="0.3">
      <c r="A115" s="27">
        <v>106</v>
      </c>
      <c r="B115" s="60"/>
      <c r="C115" s="60"/>
      <c r="D115" s="60"/>
      <c r="E115" s="60"/>
      <c r="F115" s="60"/>
      <c r="G115" s="60"/>
      <c r="H115" s="60"/>
      <c r="I115" s="60"/>
      <c r="J115" s="60"/>
    </row>
    <row r="116" spans="1:10" x14ac:dyDescent="0.3">
      <c r="A116" s="27">
        <v>107</v>
      </c>
      <c r="B116" s="60"/>
      <c r="C116" s="60"/>
      <c r="D116" s="60"/>
      <c r="E116" s="60"/>
      <c r="F116" s="60"/>
      <c r="G116" s="60"/>
      <c r="H116" s="60"/>
      <c r="I116" s="60"/>
      <c r="J116" s="60"/>
    </row>
    <row r="117" spans="1:10" x14ac:dyDescent="0.3">
      <c r="A117" s="27">
        <v>108</v>
      </c>
      <c r="B117" s="60"/>
      <c r="C117" s="60"/>
      <c r="D117" s="60"/>
      <c r="E117" s="60"/>
      <c r="F117" s="60"/>
      <c r="G117" s="60"/>
      <c r="H117" s="60"/>
      <c r="I117" s="60"/>
      <c r="J117" s="60"/>
    </row>
    <row r="118" spans="1:10" x14ac:dyDescent="0.3">
      <c r="A118" s="27">
        <v>109</v>
      </c>
      <c r="B118" s="60"/>
      <c r="C118" s="60"/>
      <c r="D118" s="60"/>
      <c r="E118" s="60"/>
      <c r="F118" s="60"/>
      <c r="G118" s="60"/>
      <c r="H118" s="60"/>
      <c r="I118" s="60"/>
      <c r="J118" s="60"/>
    </row>
    <row r="119" spans="1:10" x14ac:dyDescent="0.3">
      <c r="A119" s="27">
        <v>110</v>
      </c>
      <c r="B119" s="60"/>
      <c r="C119" s="60"/>
      <c r="D119" s="60"/>
      <c r="E119" s="60"/>
      <c r="F119" s="60"/>
      <c r="G119" s="60"/>
      <c r="H119" s="60"/>
      <c r="I119" s="60"/>
      <c r="J119" s="60"/>
    </row>
    <row r="120" spans="1:10" x14ac:dyDescent="0.3">
      <c r="A120" s="27">
        <v>111</v>
      </c>
      <c r="B120" s="60"/>
      <c r="C120" s="60"/>
      <c r="D120" s="60"/>
      <c r="E120" s="60"/>
      <c r="F120" s="60"/>
      <c r="G120" s="60"/>
      <c r="H120" s="60"/>
      <c r="I120" s="60"/>
      <c r="J120" s="60"/>
    </row>
    <row r="121" spans="1:10" x14ac:dyDescent="0.3">
      <c r="A121" s="27">
        <v>112</v>
      </c>
      <c r="B121" s="60"/>
      <c r="C121" s="60"/>
      <c r="D121" s="60"/>
      <c r="E121" s="60"/>
      <c r="F121" s="60"/>
      <c r="G121" s="60"/>
      <c r="H121" s="60"/>
      <c r="I121" s="60"/>
      <c r="J121" s="60"/>
    </row>
    <row r="122" spans="1:10" x14ac:dyDescent="0.3">
      <c r="A122" s="27">
        <v>113</v>
      </c>
      <c r="B122" s="60"/>
      <c r="C122" s="60"/>
      <c r="D122" s="60"/>
      <c r="E122" s="60"/>
      <c r="F122" s="60"/>
      <c r="G122" s="60"/>
      <c r="H122" s="60"/>
      <c r="I122" s="60"/>
      <c r="J122" s="60"/>
    </row>
    <row r="123" spans="1:10" x14ac:dyDescent="0.3">
      <c r="A123" s="27">
        <v>114</v>
      </c>
      <c r="B123" s="60"/>
      <c r="C123" s="60"/>
      <c r="D123" s="60"/>
      <c r="E123" s="60"/>
      <c r="F123" s="60"/>
      <c r="G123" s="60"/>
      <c r="H123" s="60"/>
      <c r="I123" s="60"/>
      <c r="J123" s="60"/>
    </row>
    <row r="124" spans="1:10" x14ac:dyDescent="0.3">
      <c r="A124" s="27">
        <v>115</v>
      </c>
      <c r="B124" s="60"/>
      <c r="C124" s="60"/>
      <c r="D124" s="60"/>
      <c r="E124" s="60"/>
      <c r="F124" s="60"/>
      <c r="G124" s="60"/>
      <c r="H124" s="60"/>
      <c r="I124" s="60"/>
      <c r="J124" s="60"/>
    </row>
    <row r="125" spans="1:10" x14ac:dyDescent="0.3">
      <c r="A125" s="27">
        <v>116</v>
      </c>
      <c r="B125" s="60"/>
      <c r="C125" s="60"/>
      <c r="D125" s="60"/>
      <c r="E125" s="60"/>
      <c r="F125" s="60"/>
      <c r="G125" s="60"/>
      <c r="H125" s="60"/>
      <c r="I125" s="60"/>
      <c r="J125" s="60"/>
    </row>
    <row r="126" spans="1:10" x14ac:dyDescent="0.3">
      <c r="A126" s="27">
        <v>117</v>
      </c>
      <c r="B126" s="60"/>
      <c r="C126" s="60"/>
      <c r="D126" s="60"/>
      <c r="E126" s="60"/>
      <c r="F126" s="60"/>
      <c r="G126" s="60"/>
      <c r="H126" s="60"/>
      <c r="I126" s="60"/>
      <c r="J126" s="60"/>
    </row>
    <row r="127" spans="1:10" x14ac:dyDescent="0.3">
      <c r="A127" s="27">
        <v>118</v>
      </c>
      <c r="B127" s="60"/>
      <c r="C127" s="60"/>
      <c r="D127" s="60"/>
      <c r="E127" s="60"/>
      <c r="F127" s="60"/>
      <c r="G127" s="60"/>
      <c r="H127" s="60"/>
      <c r="I127" s="60"/>
      <c r="J127" s="60"/>
    </row>
    <row r="128" spans="1:10" x14ac:dyDescent="0.3">
      <c r="A128" s="27">
        <v>119</v>
      </c>
      <c r="B128" s="60"/>
      <c r="C128" s="60"/>
      <c r="D128" s="60"/>
      <c r="E128" s="60"/>
      <c r="F128" s="60"/>
      <c r="G128" s="60"/>
      <c r="H128" s="60"/>
      <c r="I128" s="60"/>
      <c r="J128" s="60"/>
    </row>
    <row r="129" spans="1:10" x14ac:dyDescent="0.3">
      <c r="A129" s="27">
        <v>120</v>
      </c>
      <c r="B129" s="60"/>
      <c r="C129" s="60"/>
      <c r="D129" s="60"/>
      <c r="E129" s="60"/>
      <c r="F129" s="60"/>
      <c r="G129" s="60"/>
      <c r="H129" s="60"/>
      <c r="I129" s="60"/>
      <c r="J129" s="60"/>
    </row>
    <row r="130" spans="1:10" x14ac:dyDescent="0.3">
      <c r="A130" s="27">
        <v>121</v>
      </c>
      <c r="B130" s="60"/>
      <c r="C130" s="60"/>
      <c r="D130" s="60"/>
      <c r="E130" s="60"/>
      <c r="F130" s="60"/>
      <c r="G130" s="60"/>
      <c r="H130" s="60"/>
      <c r="I130" s="60"/>
      <c r="J130" s="60"/>
    </row>
    <row r="131" spans="1:10" x14ac:dyDescent="0.3">
      <c r="A131" s="27">
        <v>122</v>
      </c>
      <c r="B131" s="60"/>
      <c r="C131" s="60"/>
      <c r="D131" s="60"/>
      <c r="E131" s="60"/>
      <c r="F131" s="60"/>
      <c r="G131" s="60"/>
      <c r="H131" s="60"/>
      <c r="I131" s="60"/>
      <c r="J131" s="60"/>
    </row>
    <row r="132" spans="1:10" x14ac:dyDescent="0.3">
      <c r="A132" s="27">
        <v>123</v>
      </c>
      <c r="B132" s="60"/>
      <c r="C132" s="60"/>
      <c r="D132" s="60"/>
      <c r="E132" s="60"/>
      <c r="F132" s="60"/>
      <c r="G132" s="60"/>
      <c r="H132" s="60"/>
      <c r="I132" s="60"/>
      <c r="J132" s="60"/>
    </row>
    <row r="133" spans="1:10" x14ac:dyDescent="0.3">
      <c r="A133" s="27">
        <v>124</v>
      </c>
      <c r="B133" s="60"/>
      <c r="C133" s="60"/>
      <c r="D133" s="60"/>
      <c r="E133" s="60"/>
      <c r="F133" s="60"/>
      <c r="G133" s="60"/>
      <c r="H133" s="60"/>
      <c r="I133" s="60"/>
      <c r="J133" s="60"/>
    </row>
    <row r="134" spans="1:10" x14ac:dyDescent="0.3">
      <c r="A134" s="27">
        <v>125</v>
      </c>
      <c r="B134" s="60"/>
      <c r="C134" s="60"/>
      <c r="D134" s="60"/>
      <c r="E134" s="60"/>
      <c r="F134" s="60"/>
      <c r="G134" s="60"/>
      <c r="H134" s="60"/>
      <c r="I134" s="60"/>
      <c r="J134" s="60"/>
    </row>
    <row r="135" spans="1:10" x14ac:dyDescent="0.3">
      <c r="A135" s="27">
        <v>126</v>
      </c>
      <c r="B135" s="60"/>
      <c r="C135" s="60"/>
      <c r="D135" s="60"/>
      <c r="E135" s="60"/>
      <c r="F135" s="60"/>
      <c r="G135" s="60"/>
      <c r="H135" s="60"/>
      <c r="I135" s="60"/>
      <c r="J135" s="60"/>
    </row>
    <row r="136" spans="1:10" x14ac:dyDescent="0.3">
      <c r="A136" s="27">
        <v>127</v>
      </c>
      <c r="B136" s="60"/>
      <c r="C136" s="60"/>
      <c r="D136" s="60"/>
      <c r="E136" s="60"/>
      <c r="F136" s="60"/>
      <c r="G136" s="60"/>
      <c r="H136" s="60"/>
      <c r="I136" s="60"/>
      <c r="J136" s="60"/>
    </row>
    <row r="137" spans="1:10" x14ac:dyDescent="0.3">
      <c r="A137" s="27">
        <v>128</v>
      </c>
      <c r="B137" s="60"/>
      <c r="C137" s="60"/>
      <c r="D137" s="60"/>
      <c r="E137" s="60"/>
      <c r="F137" s="60"/>
      <c r="G137" s="60"/>
      <c r="H137" s="60"/>
      <c r="I137" s="60"/>
      <c r="J137" s="60"/>
    </row>
    <row r="138" spans="1:10" x14ac:dyDescent="0.3">
      <c r="A138" s="27">
        <v>129</v>
      </c>
      <c r="B138" s="60"/>
      <c r="C138" s="60"/>
      <c r="D138" s="60"/>
      <c r="E138" s="60"/>
      <c r="F138" s="60"/>
      <c r="G138" s="60"/>
      <c r="H138" s="60"/>
      <c r="I138" s="60"/>
      <c r="J138" s="60"/>
    </row>
    <row r="139" spans="1:10" x14ac:dyDescent="0.3">
      <c r="A139" s="27">
        <v>130</v>
      </c>
      <c r="B139" s="60"/>
      <c r="C139" s="60"/>
      <c r="D139" s="60"/>
      <c r="E139" s="60"/>
      <c r="F139" s="60"/>
      <c r="G139" s="60"/>
      <c r="H139" s="60"/>
      <c r="I139" s="60"/>
      <c r="J139" s="60"/>
    </row>
    <row r="140" spans="1:10" x14ac:dyDescent="0.3">
      <c r="A140" s="27">
        <v>131</v>
      </c>
      <c r="B140" s="60"/>
      <c r="C140" s="60"/>
      <c r="D140" s="60"/>
      <c r="E140" s="60"/>
      <c r="F140" s="60"/>
      <c r="G140" s="60"/>
      <c r="H140" s="60"/>
      <c r="I140" s="60"/>
      <c r="J140" s="60"/>
    </row>
    <row r="141" spans="1:10" x14ac:dyDescent="0.3">
      <c r="A141" s="27">
        <v>132</v>
      </c>
      <c r="B141" s="60"/>
      <c r="C141" s="60"/>
      <c r="D141" s="60"/>
      <c r="E141" s="60"/>
      <c r="F141" s="60"/>
      <c r="G141" s="60"/>
      <c r="H141" s="60"/>
      <c r="I141" s="60"/>
      <c r="J141" s="60"/>
    </row>
    <row r="142" spans="1:10" x14ac:dyDescent="0.3">
      <c r="A142" s="27">
        <v>133</v>
      </c>
      <c r="B142" s="60"/>
      <c r="C142" s="60"/>
      <c r="D142" s="60"/>
      <c r="E142" s="60"/>
      <c r="F142" s="60"/>
      <c r="G142" s="60"/>
      <c r="H142" s="60"/>
      <c r="I142" s="60"/>
      <c r="J142" s="60"/>
    </row>
    <row r="143" spans="1:10" x14ac:dyDescent="0.3">
      <c r="A143" s="27">
        <v>134</v>
      </c>
      <c r="B143" s="60"/>
      <c r="C143" s="60"/>
      <c r="D143" s="60"/>
      <c r="E143" s="60"/>
      <c r="F143" s="60"/>
      <c r="G143" s="60"/>
      <c r="H143" s="60"/>
      <c r="I143" s="60"/>
      <c r="J143" s="60"/>
    </row>
    <row r="144" spans="1:10" x14ac:dyDescent="0.3">
      <c r="A144" s="27">
        <v>135</v>
      </c>
      <c r="B144" s="60"/>
      <c r="C144" s="60"/>
      <c r="D144" s="60"/>
      <c r="E144" s="60"/>
      <c r="F144" s="60"/>
      <c r="G144" s="60"/>
      <c r="H144" s="60"/>
      <c r="I144" s="60"/>
      <c r="J144" s="60"/>
    </row>
    <row r="145" spans="1:10" x14ac:dyDescent="0.3">
      <c r="A145" s="27">
        <v>136</v>
      </c>
      <c r="B145" s="60"/>
      <c r="C145" s="60"/>
      <c r="D145" s="60"/>
      <c r="E145" s="60"/>
      <c r="F145" s="60"/>
      <c r="G145" s="60"/>
      <c r="H145" s="60"/>
      <c r="I145" s="60"/>
      <c r="J145" s="60"/>
    </row>
    <row r="146" spans="1:10" x14ac:dyDescent="0.3">
      <c r="A146" s="27">
        <v>137</v>
      </c>
      <c r="B146" s="60"/>
      <c r="C146" s="60"/>
      <c r="D146" s="60"/>
      <c r="E146" s="60"/>
      <c r="F146" s="60"/>
      <c r="G146" s="60"/>
      <c r="H146" s="60"/>
      <c r="I146" s="60"/>
      <c r="J146" s="60"/>
    </row>
    <row r="147" spans="1:10" x14ac:dyDescent="0.3">
      <c r="A147" s="27">
        <v>138</v>
      </c>
      <c r="B147" s="60"/>
      <c r="C147" s="60"/>
      <c r="D147" s="60"/>
      <c r="E147" s="60"/>
      <c r="F147" s="60"/>
      <c r="G147" s="60"/>
      <c r="H147" s="60"/>
      <c r="I147" s="60"/>
      <c r="J147" s="60"/>
    </row>
    <row r="148" spans="1:10" x14ac:dyDescent="0.3">
      <c r="A148" s="27">
        <v>139</v>
      </c>
      <c r="B148" s="60"/>
      <c r="C148" s="60"/>
      <c r="D148" s="60"/>
      <c r="E148" s="60"/>
      <c r="F148" s="60"/>
      <c r="G148" s="60"/>
      <c r="H148" s="60"/>
      <c r="I148" s="60"/>
      <c r="J148" s="60"/>
    </row>
    <row r="149" spans="1:10" x14ac:dyDescent="0.3">
      <c r="A149" s="27">
        <v>140</v>
      </c>
      <c r="B149" s="60"/>
      <c r="C149" s="60"/>
      <c r="D149" s="60"/>
      <c r="E149" s="60"/>
      <c r="F149" s="60"/>
      <c r="G149" s="60"/>
      <c r="H149" s="60"/>
      <c r="I149" s="60"/>
      <c r="J149" s="60"/>
    </row>
    <row r="150" spans="1:10" x14ac:dyDescent="0.3">
      <c r="A150" s="27">
        <v>141</v>
      </c>
      <c r="B150" s="60"/>
      <c r="C150" s="60"/>
      <c r="D150" s="60"/>
      <c r="E150" s="60"/>
      <c r="F150" s="60"/>
      <c r="G150" s="60"/>
      <c r="H150" s="60"/>
      <c r="I150" s="60"/>
      <c r="J150" s="60"/>
    </row>
    <row r="151" spans="1:10" x14ac:dyDescent="0.3">
      <c r="A151" s="27">
        <v>142</v>
      </c>
      <c r="B151" s="60"/>
      <c r="C151" s="60"/>
      <c r="D151" s="60"/>
      <c r="E151" s="60"/>
      <c r="F151" s="60"/>
      <c r="G151" s="60"/>
      <c r="H151" s="60"/>
      <c r="I151" s="60"/>
      <c r="J151" s="60"/>
    </row>
    <row r="152" spans="1:10" x14ac:dyDescent="0.3">
      <c r="A152" s="27">
        <v>143</v>
      </c>
      <c r="B152" s="60"/>
      <c r="C152" s="60"/>
      <c r="D152" s="60"/>
      <c r="E152" s="60"/>
      <c r="F152" s="60"/>
      <c r="G152" s="60"/>
      <c r="H152" s="60"/>
      <c r="I152" s="60"/>
      <c r="J152" s="60"/>
    </row>
    <row r="153" spans="1:10" x14ac:dyDescent="0.3">
      <c r="A153" s="27">
        <v>144</v>
      </c>
      <c r="B153" s="60"/>
      <c r="C153" s="60"/>
      <c r="D153" s="60"/>
      <c r="E153" s="60"/>
      <c r="F153" s="60"/>
      <c r="G153" s="60"/>
      <c r="H153" s="60"/>
      <c r="I153" s="60"/>
      <c r="J153" s="60"/>
    </row>
    <row r="154" spans="1:10" x14ac:dyDescent="0.3">
      <c r="A154" s="27">
        <v>145</v>
      </c>
      <c r="B154" s="60"/>
      <c r="C154" s="60"/>
      <c r="D154" s="60"/>
      <c r="E154" s="60"/>
      <c r="F154" s="60"/>
      <c r="G154" s="60"/>
      <c r="H154" s="60"/>
      <c r="I154" s="60"/>
      <c r="J154" s="60"/>
    </row>
    <row r="155" spans="1:10" x14ac:dyDescent="0.3">
      <c r="A155" s="27">
        <v>146</v>
      </c>
      <c r="B155" s="60"/>
      <c r="C155" s="60"/>
      <c r="D155" s="60"/>
      <c r="E155" s="60"/>
      <c r="F155" s="60"/>
      <c r="G155" s="60"/>
      <c r="H155" s="60"/>
      <c r="I155" s="60"/>
      <c r="J155" s="60"/>
    </row>
    <row r="156" spans="1:10" x14ac:dyDescent="0.3">
      <c r="A156" s="27">
        <v>147</v>
      </c>
      <c r="B156" s="60"/>
      <c r="C156" s="60"/>
      <c r="D156" s="60"/>
      <c r="E156" s="60"/>
      <c r="F156" s="60"/>
      <c r="G156" s="60"/>
      <c r="H156" s="60"/>
      <c r="I156" s="60"/>
      <c r="J156" s="60"/>
    </row>
    <row r="157" spans="1:10" x14ac:dyDescent="0.3">
      <c r="A157" s="27">
        <v>148</v>
      </c>
      <c r="B157" s="60"/>
      <c r="C157" s="60"/>
      <c r="D157" s="60"/>
      <c r="E157" s="60"/>
      <c r="F157" s="60"/>
      <c r="G157" s="60"/>
      <c r="H157" s="60"/>
      <c r="I157" s="60"/>
      <c r="J157" s="60"/>
    </row>
    <row r="158" spans="1:10" x14ac:dyDescent="0.3">
      <c r="A158" s="27">
        <v>149</v>
      </c>
      <c r="B158" s="60"/>
      <c r="C158" s="60"/>
      <c r="D158" s="60"/>
      <c r="E158" s="60"/>
      <c r="F158" s="60"/>
      <c r="G158" s="60"/>
      <c r="H158" s="60"/>
      <c r="I158" s="60"/>
      <c r="J158" s="60"/>
    </row>
    <row r="159" spans="1:10" x14ac:dyDescent="0.3">
      <c r="A159" s="27">
        <v>150</v>
      </c>
      <c r="B159" s="60"/>
      <c r="C159" s="60"/>
      <c r="D159" s="60"/>
      <c r="E159" s="60"/>
      <c r="F159" s="60"/>
      <c r="G159" s="60"/>
      <c r="H159" s="60"/>
      <c r="I159" s="60"/>
      <c r="J159" s="60"/>
    </row>
    <row r="160" spans="1:10" x14ac:dyDescent="0.3">
      <c r="A160" s="27">
        <v>151</v>
      </c>
      <c r="B160" s="60"/>
      <c r="C160" s="60"/>
      <c r="D160" s="60"/>
      <c r="E160" s="60"/>
      <c r="F160" s="60"/>
      <c r="G160" s="60"/>
      <c r="H160" s="60"/>
      <c r="I160" s="60"/>
      <c r="J160" s="60"/>
    </row>
    <row r="161" spans="1:10" x14ac:dyDescent="0.3">
      <c r="A161" s="27">
        <v>152</v>
      </c>
      <c r="B161" s="60"/>
      <c r="C161" s="60"/>
      <c r="D161" s="60"/>
      <c r="E161" s="60"/>
      <c r="F161" s="60"/>
      <c r="G161" s="60"/>
      <c r="H161" s="60"/>
      <c r="I161" s="60"/>
      <c r="J161" s="60"/>
    </row>
    <row r="162" spans="1:10" x14ac:dyDescent="0.3">
      <c r="A162" s="27">
        <v>153</v>
      </c>
      <c r="B162" s="60"/>
      <c r="C162" s="60"/>
      <c r="D162" s="60"/>
      <c r="E162" s="60"/>
      <c r="F162" s="60"/>
      <c r="G162" s="60"/>
      <c r="H162" s="60"/>
      <c r="I162" s="60"/>
      <c r="J162" s="60"/>
    </row>
    <row r="163" spans="1:10" x14ac:dyDescent="0.3">
      <c r="A163" s="27">
        <v>154</v>
      </c>
      <c r="B163" s="60"/>
      <c r="C163" s="60"/>
      <c r="D163" s="60"/>
      <c r="E163" s="60"/>
      <c r="F163" s="60"/>
      <c r="G163" s="60"/>
      <c r="H163" s="60"/>
      <c r="I163" s="60"/>
      <c r="J163" s="60"/>
    </row>
    <row r="164" spans="1:10" x14ac:dyDescent="0.3">
      <c r="A164" s="27">
        <v>155</v>
      </c>
      <c r="B164" s="60"/>
      <c r="C164" s="60"/>
      <c r="D164" s="60"/>
      <c r="E164" s="60"/>
      <c r="F164" s="60"/>
      <c r="G164" s="60"/>
      <c r="H164" s="60"/>
      <c r="I164" s="60"/>
      <c r="J164" s="60"/>
    </row>
    <row r="165" spans="1:10" x14ac:dyDescent="0.3">
      <c r="A165" s="27">
        <v>156</v>
      </c>
      <c r="B165" s="60"/>
      <c r="C165" s="60"/>
      <c r="D165" s="60"/>
      <c r="E165" s="60"/>
      <c r="F165" s="60"/>
      <c r="G165" s="60"/>
      <c r="H165" s="60"/>
      <c r="I165" s="60"/>
      <c r="J165" s="60"/>
    </row>
    <row r="166" spans="1:10" x14ac:dyDescent="0.3">
      <c r="A166" s="27">
        <v>157</v>
      </c>
      <c r="B166" s="60"/>
      <c r="C166" s="60"/>
      <c r="D166" s="60"/>
      <c r="E166" s="60"/>
      <c r="F166" s="60"/>
      <c r="G166" s="60"/>
      <c r="H166" s="60"/>
      <c r="I166" s="60"/>
      <c r="J166" s="60"/>
    </row>
    <row r="167" spans="1:10" x14ac:dyDescent="0.3">
      <c r="A167" s="27">
        <v>158</v>
      </c>
      <c r="B167" s="60"/>
      <c r="C167" s="60"/>
      <c r="D167" s="60"/>
      <c r="E167" s="60"/>
      <c r="F167" s="60"/>
      <c r="G167" s="60"/>
      <c r="H167" s="60"/>
      <c r="I167" s="60"/>
      <c r="J167" s="60"/>
    </row>
    <row r="168" spans="1:10" x14ac:dyDescent="0.3">
      <c r="A168" s="27">
        <v>159</v>
      </c>
      <c r="B168" s="60"/>
      <c r="C168" s="60"/>
      <c r="D168" s="60"/>
      <c r="E168" s="60"/>
      <c r="F168" s="60"/>
      <c r="G168" s="60"/>
      <c r="H168" s="60"/>
      <c r="I168" s="60"/>
      <c r="J168" s="60"/>
    </row>
    <row r="169" spans="1:10" x14ac:dyDescent="0.3">
      <c r="A169" s="27">
        <v>160</v>
      </c>
      <c r="B169" s="60"/>
      <c r="C169" s="60"/>
      <c r="D169" s="60"/>
      <c r="E169" s="60"/>
      <c r="F169" s="60"/>
      <c r="G169" s="60"/>
      <c r="H169" s="60"/>
      <c r="I169" s="60"/>
      <c r="J169" s="60"/>
    </row>
    <row r="170" spans="1:10" x14ac:dyDescent="0.3">
      <c r="A170" s="27">
        <v>161</v>
      </c>
      <c r="B170" s="60"/>
      <c r="C170" s="60"/>
      <c r="D170" s="60"/>
      <c r="E170" s="60"/>
      <c r="F170" s="60"/>
      <c r="G170" s="60"/>
      <c r="H170" s="60"/>
      <c r="I170" s="60"/>
      <c r="J170" s="60"/>
    </row>
    <row r="171" spans="1:10" x14ac:dyDescent="0.3">
      <c r="A171" s="27">
        <v>162</v>
      </c>
      <c r="B171" s="60"/>
      <c r="C171" s="60"/>
      <c r="D171" s="60"/>
      <c r="E171" s="60"/>
      <c r="F171" s="60"/>
      <c r="G171" s="60"/>
      <c r="H171" s="60"/>
      <c r="I171" s="60"/>
      <c r="J171" s="60"/>
    </row>
    <row r="172" spans="1:10" x14ac:dyDescent="0.3">
      <c r="A172" s="27">
        <v>163</v>
      </c>
      <c r="B172" s="60"/>
      <c r="C172" s="60"/>
      <c r="D172" s="60"/>
      <c r="E172" s="60"/>
      <c r="F172" s="60"/>
      <c r="G172" s="60"/>
      <c r="H172" s="60"/>
      <c r="I172" s="60"/>
      <c r="J172" s="60"/>
    </row>
    <row r="173" spans="1:10" x14ac:dyDescent="0.3">
      <c r="A173" s="27">
        <v>164</v>
      </c>
      <c r="B173" s="60"/>
      <c r="C173" s="60"/>
      <c r="D173" s="60"/>
      <c r="E173" s="60"/>
      <c r="F173" s="60"/>
      <c r="G173" s="60"/>
      <c r="H173" s="60"/>
      <c r="I173" s="60"/>
      <c r="J173" s="60"/>
    </row>
    <row r="174" spans="1:10" x14ac:dyDescent="0.3">
      <c r="A174" s="27">
        <v>165</v>
      </c>
      <c r="B174" s="60"/>
      <c r="C174" s="60"/>
      <c r="D174" s="60"/>
      <c r="E174" s="60"/>
      <c r="F174" s="60"/>
      <c r="G174" s="60"/>
      <c r="H174" s="60"/>
      <c r="I174" s="60"/>
      <c r="J174" s="60"/>
    </row>
    <row r="175" spans="1:10" x14ac:dyDescent="0.3">
      <c r="A175" s="27">
        <v>166</v>
      </c>
      <c r="B175" s="60"/>
      <c r="C175" s="60"/>
      <c r="D175" s="60"/>
      <c r="E175" s="60"/>
      <c r="F175" s="60"/>
      <c r="G175" s="60"/>
      <c r="H175" s="60"/>
      <c r="I175" s="60"/>
      <c r="J175" s="60"/>
    </row>
    <row r="176" spans="1:10" x14ac:dyDescent="0.3">
      <c r="A176" s="27">
        <v>167</v>
      </c>
      <c r="B176" s="60"/>
      <c r="C176" s="60"/>
      <c r="D176" s="60"/>
      <c r="E176" s="60"/>
      <c r="F176" s="60"/>
      <c r="G176" s="60"/>
      <c r="H176" s="60"/>
      <c r="I176" s="60"/>
      <c r="J176" s="60"/>
    </row>
    <row r="177" spans="1:10" x14ac:dyDescent="0.3">
      <c r="A177" s="27">
        <v>168</v>
      </c>
      <c r="B177" s="60"/>
      <c r="C177" s="60"/>
      <c r="D177" s="60"/>
      <c r="E177" s="60"/>
      <c r="F177" s="60"/>
      <c r="G177" s="60"/>
      <c r="H177" s="60"/>
      <c r="I177" s="60"/>
      <c r="J177" s="60"/>
    </row>
    <row r="178" spans="1:10" x14ac:dyDescent="0.3">
      <c r="A178" s="27">
        <v>169</v>
      </c>
      <c r="B178" s="60"/>
      <c r="C178" s="60"/>
      <c r="D178" s="60"/>
      <c r="E178" s="60"/>
      <c r="F178" s="60"/>
      <c r="G178" s="60"/>
      <c r="H178" s="60"/>
      <c r="I178" s="60"/>
      <c r="J178" s="60"/>
    </row>
    <row r="179" spans="1:10" x14ac:dyDescent="0.3">
      <c r="A179" s="27">
        <v>170</v>
      </c>
      <c r="B179" s="60"/>
      <c r="C179" s="60"/>
      <c r="D179" s="60"/>
      <c r="E179" s="60"/>
      <c r="F179" s="60"/>
      <c r="G179" s="60"/>
      <c r="H179" s="60"/>
      <c r="I179" s="60"/>
      <c r="J179" s="60"/>
    </row>
    <row r="180" spans="1:10" x14ac:dyDescent="0.3">
      <c r="A180" s="27">
        <v>171</v>
      </c>
      <c r="B180" s="60"/>
      <c r="C180" s="60"/>
      <c r="D180" s="60"/>
      <c r="E180" s="60"/>
      <c r="F180" s="60"/>
      <c r="G180" s="60"/>
      <c r="H180" s="60"/>
      <c r="I180" s="60"/>
      <c r="J180" s="60"/>
    </row>
    <row r="181" spans="1:10" x14ac:dyDescent="0.3">
      <c r="A181" s="27">
        <v>172</v>
      </c>
      <c r="B181" s="60"/>
      <c r="C181" s="60"/>
      <c r="D181" s="60"/>
      <c r="E181" s="60"/>
      <c r="F181" s="60"/>
      <c r="G181" s="60"/>
      <c r="H181" s="60"/>
      <c r="I181" s="60"/>
      <c r="J181" s="60"/>
    </row>
    <row r="182" spans="1:10" x14ac:dyDescent="0.3">
      <c r="A182" s="27">
        <v>173</v>
      </c>
      <c r="B182" s="60"/>
      <c r="C182" s="60"/>
      <c r="D182" s="60"/>
      <c r="E182" s="60"/>
      <c r="F182" s="60"/>
      <c r="G182" s="60"/>
      <c r="H182" s="60"/>
      <c r="I182" s="60"/>
      <c r="J182" s="60"/>
    </row>
    <row r="183" spans="1:10" x14ac:dyDescent="0.3">
      <c r="A183" s="27">
        <v>174</v>
      </c>
      <c r="B183" s="60"/>
      <c r="C183" s="60"/>
      <c r="D183" s="60"/>
      <c r="E183" s="60"/>
      <c r="F183" s="60"/>
      <c r="G183" s="60"/>
      <c r="H183" s="60"/>
      <c r="I183" s="60"/>
      <c r="J183" s="60"/>
    </row>
    <row r="184" spans="1:10" x14ac:dyDescent="0.3">
      <c r="A184" s="27">
        <v>175</v>
      </c>
      <c r="B184" s="60"/>
      <c r="C184" s="60"/>
      <c r="D184" s="60"/>
      <c r="E184" s="60"/>
      <c r="F184" s="60"/>
      <c r="G184" s="60"/>
      <c r="H184" s="60"/>
      <c r="I184" s="60"/>
      <c r="J184" s="60"/>
    </row>
    <row r="185" spans="1:10" x14ac:dyDescent="0.3">
      <c r="A185" s="27">
        <v>176</v>
      </c>
      <c r="B185" s="60"/>
      <c r="C185" s="60"/>
      <c r="D185" s="60"/>
      <c r="E185" s="60"/>
      <c r="F185" s="60"/>
      <c r="G185" s="60"/>
      <c r="H185" s="60"/>
      <c r="I185" s="60"/>
      <c r="J185" s="60"/>
    </row>
    <row r="186" spans="1:10" x14ac:dyDescent="0.3">
      <c r="A186" s="27">
        <v>177</v>
      </c>
      <c r="B186" s="60"/>
      <c r="C186" s="60"/>
      <c r="D186" s="60"/>
      <c r="E186" s="60"/>
      <c r="F186" s="60"/>
      <c r="G186" s="60"/>
      <c r="H186" s="60"/>
      <c r="I186" s="60"/>
      <c r="J186" s="60"/>
    </row>
    <row r="187" spans="1:10" x14ac:dyDescent="0.3">
      <c r="A187" s="27">
        <v>178</v>
      </c>
      <c r="B187" s="60"/>
      <c r="C187" s="60"/>
      <c r="D187" s="60"/>
      <c r="E187" s="60"/>
      <c r="F187" s="60"/>
      <c r="G187" s="60"/>
      <c r="H187" s="60"/>
      <c r="I187" s="60"/>
      <c r="J187" s="60"/>
    </row>
    <row r="188" spans="1:10" x14ac:dyDescent="0.3">
      <c r="A188" s="27">
        <v>179</v>
      </c>
      <c r="B188" s="60"/>
      <c r="C188" s="60"/>
      <c r="D188" s="60"/>
      <c r="E188" s="60"/>
      <c r="F188" s="60"/>
      <c r="G188" s="60"/>
      <c r="H188" s="60"/>
      <c r="I188" s="60"/>
      <c r="J188" s="60"/>
    </row>
    <row r="189" spans="1:10" x14ac:dyDescent="0.3">
      <c r="A189" s="27">
        <v>180</v>
      </c>
      <c r="B189" s="60"/>
      <c r="C189" s="60"/>
      <c r="D189" s="60"/>
      <c r="E189" s="60"/>
      <c r="F189" s="60"/>
      <c r="G189" s="60"/>
      <c r="H189" s="60"/>
      <c r="I189" s="60"/>
      <c r="J189" s="60"/>
    </row>
    <row r="190" spans="1:10" x14ac:dyDescent="0.3">
      <c r="A190" s="27">
        <v>181</v>
      </c>
      <c r="B190" s="60"/>
      <c r="C190" s="60"/>
      <c r="D190" s="60"/>
      <c r="E190" s="60"/>
      <c r="F190" s="60"/>
      <c r="G190" s="60"/>
      <c r="H190" s="60"/>
      <c r="I190" s="60"/>
      <c r="J190" s="60"/>
    </row>
    <row r="191" spans="1:10" x14ac:dyDescent="0.3">
      <c r="A191" s="27">
        <v>182</v>
      </c>
      <c r="B191" s="60"/>
      <c r="C191" s="60"/>
      <c r="D191" s="60"/>
      <c r="E191" s="60"/>
      <c r="F191" s="60"/>
      <c r="G191" s="60"/>
      <c r="H191" s="60"/>
      <c r="I191" s="60"/>
      <c r="J191" s="60"/>
    </row>
    <row r="192" spans="1:10" x14ac:dyDescent="0.3">
      <c r="A192" s="27">
        <v>183</v>
      </c>
      <c r="B192" s="60"/>
      <c r="C192" s="60"/>
      <c r="D192" s="60"/>
      <c r="E192" s="60"/>
      <c r="F192" s="60"/>
      <c r="G192" s="60"/>
      <c r="H192" s="60"/>
      <c r="I192" s="60"/>
      <c r="J192" s="60"/>
    </row>
    <row r="193" spans="1:10" x14ac:dyDescent="0.3">
      <c r="A193" s="27">
        <v>184</v>
      </c>
      <c r="B193" s="60"/>
      <c r="C193" s="60"/>
      <c r="D193" s="60"/>
      <c r="E193" s="60"/>
      <c r="F193" s="60"/>
      <c r="G193" s="60"/>
      <c r="H193" s="60"/>
      <c r="I193" s="60"/>
      <c r="J193" s="60"/>
    </row>
    <row r="194" spans="1:10" x14ac:dyDescent="0.3">
      <c r="A194" s="27">
        <v>185</v>
      </c>
      <c r="B194" s="60"/>
      <c r="C194" s="60"/>
      <c r="D194" s="60"/>
      <c r="E194" s="60"/>
      <c r="F194" s="60"/>
      <c r="G194" s="60"/>
      <c r="H194" s="60"/>
      <c r="I194" s="60"/>
      <c r="J194" s="60"/>
    </row>
    <row r="195" spans="1:10" x14ac:dyDescent="0.3">
      <c r="A195" s="27">
        <v>186</v>
      </c>
      <c r="B195" s="60"/>
      <c r="C195" s="60"/>
      <c r="D195" s="60"/>
      <c r="E195" s="60"/>
      <c r="F195" s="60"/>
      <c r="G195" s="60"/>
      <c r="H195" s="60"/>
      <c r="I195" s="60"/>
      <c r="J195" s="60"/>
    </row>
    <row r="196" spans="1:10" x14ac:dyDescent="0.3">
      <c r="A196" s="27">
        <v>187</v>
      </c>
      <c r="B196" s="60"/>
      <c r="C196" s="60"/>
      <c r="D196" s="60"/>
      <c r="E196" s="60"/>
      <c r="F196" s="60"/>
      <c r="G196" s="60"/>
      <c r="H196" s="60"/>
      <c r="I196" s="60"/>
      <c r="J196" s="60"/>
    </row>
    <row r="197" spans="1:10" x14ac:dyDescent="0.3">
      <c r="A197" s="27">
        <v>188</v>
      </c>
      <c r="B197" s="60"/>
      <c r="C197" s="60"/>
      <c r="D197" s="60"/>
      <c r="E197" s="60"/>
      <c r="F197" s="60"/>
      <c r="G197" s="60"/>
      <c r="H197" s="60"/>
      <c r="I197" s="60"/>
      <c r="J197" s="60"/>
    </row>
    <row r="198" spans="1:10" x14ac:dyDescent="0.3">
      <c r="A198" s="27">
        <v>189</v>
      </c>
      <c r="B198" s="60"/>
      <c r="C198" s="60"/>
      <c r="D198" s="60"/>
      <c r="E198" s="60"/>
      <c r="F198" s="60"/>
      <c r="G198" s="60"/>
      <c r="H198" s="60"/>
      <c r="I198" s="60"/>
      <c r="J198" s="60"/>
    </row>
    <row r="199" spans="1:10" x14ac:dyDescent="0.3">
      <c r="A199" s="27">
        <v>190</v>
      </c>
      <c r="B199" s="60"/>
      <c r="C199" s="60"/>
      <c r="D199" s="60"/>
      <c r="E199" s="60"/>
      <c r="F199" s="60"/>
      <c r="G199" s="60"/>
      <c r="H199" s="60"/>
      <c r="I199" s="60"/>
      <c r="J199" s="60"/>
    </row>
    <row r="200" spans="1:10" x14ac:dyDescent="0.3">
      <c r="A200" s="27">
        <v>191</v>
      </c>
      <c r="B200" s="60"/>
      <c r="C200" s="60"/>
      <c r="D200" s="60"/>
      <c r="E200" s="60"/>
      <c r="F200" s="60"/>
      <c r="G200" s="60"/>
      <c r="H200" s="60"/>
      <c r="I200" s="60"/>
      <c r="J200" s="60"/>
    </row>
    <row r="201" spans="1:10" x14ac:dyDescent="0.3">
      <c r="A201" s="27">
        <v>192</v>
      </c>
      <c r="B201" s="60"/>
      <c r="C201" s="60"/>
      <c r="D201" s="60"/>
      <c r="E201" s="60"/>
      <c r="F201" s="60"/>
      <c r="G201" s="60"/>
      <c r="H201" s="60"/>
      <c r="I201" s="60"/>
      <c r="J201" s="60"/>
    </row>
    <row r="202" spans="1:10" x14ac:dyDescent="0.3">
      <c r="A202" s="27">
        <v>193</v>
      </c>
      <c r="B202" s="60"/>
      <c r="C202" s="60"/>
      <c r="D202" s="60"/>
      <c r="E202" s="60"/>
      <c r="F202" s="60"/>
      <c r="G202" s="60"/>
      <c r="H202" s="60"/>
      <c r="I202" s="60"/>
      <c r="J202" s="60"/>
    </row>
    <row r="203" spans="1:10" x14ac:dyDescent="0.3">
      <c r="A203" s="27">
        <v>194</v>
      </c>
      <c r="B203" s="60"/>
      <c r="C203" s="60"/>
      <c r="D203" s="60"/>
      <c r="E203" s="60"/>
      <c r="F203" s="60"/>
      <c r="G203" s="60"/>
      <c r="H203" s="60"/>
      <c r="I203" s="60"/>
      <c r="J203" s="60"/>
    </row>
    <row r="204" spans="1:10" x14ac:dyDescent="0.3">
      <c r="A204" s="27">
        <v>195</v>
      </c>
      <c r="B204" s="60"/>
      <c r="C204" s="60"/>
      <c r="D204" s="60"/>
      <c r="E204" s="60"/>
      <c r="F204" s="60"/>
      <c r="G204" s="60"/>
      <c r="H204" s="60"/>
      <c r="I204" s="60"/>
      <c r="J204" s="60"/>
    </row>
    <row r="205" spans="1:10" x14ac:dyDescent="0.3">
      <c r="A205" s="27">
        <v>196</v>
      </c>
      <c r="B205" s="60"/>
      <c r="C205" s="60"/>
      <c r="D205" s="60"/>
      <c r="E205" s="60"/>
      <c r="F205" s="60"/>
      <c r="G205" s="60"/>
      <c r="H205" s="60"/>
      <c r="I205" s="60"/>
      <c r="J205" s="60"/>
    </row>
    <row r="206" spans="1:10" x14ac:dyDescent="0.3">
      <c r="A206" s="27">
        <v>197</v>
      </c>
      <c r="B206" s="60"/>
      <c r="C206" s="60"/>
      <c r="D206" s="60"/>
      <c r="E206" s="60"/>
      <c r="F206" s="60"/>
      <c r="G206" s="60"/>
      <c r="H206" s="60"/>
      <c r="I206" s="60"/>
      <c r="J206" s="60"/>
    </row>
    <row r="207" spans="1:10" x14ac:dyDescent="0.3">
      <c r="A207" s="27">
        <v>198</v>
      </c>
      <c r="B207" s="60"/>
      <c r="C207" s="60"/>
      <c r="D207" s="60"/>
      <c r="E207" s="60"/>
      <c r="F207" s="60"/>
      <c r="G207" s="60"/>
      <c r="H207" s="60"/>
      <c r="I207" s="60"/>
      <c r="J207" s="60"/>
    </row>
    <row r="208" spans="1:10" x14ac:dyDescent="0.3">
      <c r="A208" s="27">
        <v>199</v>
      </c>
      <c r="B208" s="60"/>
      <c r="C208" s="60"/>
      <c r="D208" s="60"/>
      <c r="E208" s="60"/>
      <c r="F208" s="60"/>
      <c r="G208" s="60"/>
      <c r="H208" s="60"/>
      <c r="I208" s="60"/>
      <c r="J208" s="60"/>
    </row>
    <row r="209" spans="1:10" x14ac:dyDescent="0.3">
      <c r="A209" s="27">
        <v>200</v>
      </c>
      <c r="B209" s="60"/>
      <c r="C209" s="60"/>
      <c r="D209" s="60"/>
      <c r="E209" s="60"/>
      <c r="F209" s="60"/>
      <c r="G209" s="60"/>
      <c r="H209" s="60"/>
      <c r="I209" s="60"/>
      <c r="J209" s="60"/>
    </row>
    <row r="210" spans="1:10" x14ac:dyDescent="0.3">
      <c r="A210" s="27">
        <v>201</v>
      </c>
      <c r="B210" s="60"/>
      <c r="C210" s="60"/>
      <c r="D210" s="60"/>
      <c r="E210" s="60"/>
      <c r="F210" s="60"/>
      <c r="G210" s="60"/>
      <c r="H210" s="60"/>
      <c r="I210" s="60"/>
      <c r="J210" s="60"/>
    </row>
    <row r="211" spans="1:10" x14ac:dyDescent="0.3">
      <c r="A211" s="27">
        <v>202</v>
      </c>
      <c r="B211" s="60"/>
      <c r="C211" s="60"/>
      <c r="D211" s="60"/>
      <c r="E211" s="60"/>
      <c r="F211" s="60"/>
      <c r="G211" s="60"/>
      <c r="H211" s="60"/>
      <c r="I211" s="60"/>
      <c r="J211" s="60"/>
    </row>
    <row r="212" spans="1:10" x14ac:dyDescent="0.3">
      <c r="A212" s="27">
        <v>203</v>
      </c>
      <c r="B212" s="60"/>
      <c r="C212" s="60"/>
      <c r="D212" s="60"/>
      <c r="E212" s="60"/>
      <c r="F212" s="60"/>
      <c r="G212" s="60"/>
      <c r="H212" s="60"/>
      <c r="I212" s="60"/>
      <c r="J212" s="60"/>
    </row>
    <row r="213" spans="1:10" x14ac:dyDescent="0.3">
      <c r="A213" s="27">
        <v>204</v>
      </c>
      <c r="B213" s="60"/>
      <c r="C213" s="60"/>
      <c r="D213" s="60"/>
      <c r="E213" s="60"/>
      <c r="F213" s="60"/>
      <c r="G213" s="60"/>
      <c r="H213" s="60"/>
      <c r="I213" s="60"/>
      <c r="J213" s="60"/>
    </row>
    <row r="214" spans="1:10" x14ac:dyDescent="0.3">
      <c r="A214" s="27">
        <v>205</v>
      </c>
      <c r="B214" s="60"/>
      <c r="C214" s="60"/>
      <c r="D214" s="60"/>
      <c r="E214" s="60"/>
      <c r="F214" s="60"/>
      <c r="G214" s="60"/>
      <c r="H214" s="60"/>
      <c r="I214" s="60"/>
      <c r="J214" s="60"/>
    </row>
    <row r="215" spans="1:10" x14ac:dyDescent="0.3">
      <c r="A215" s="27">
        <v>206</v>
      </c>
      <c r="B215" s="60"/>
      <c r="C215" s="60"/>
      <c r="D215" s="60"/>
      <c r="E215" s="60"/>
      <c r="F215" s="60"/>
      <c r="G215" s="60"/>
      <c r="H215" s="60"/>
      <c r="I215" s="60"/>
      <c r="J215" s="60"/>
    </row>
    <row r="216" spans="1:10" x14ac:dyDescent="0.3">
      <c r="A216" s="27">
        <v>207</v>
      </c>
      <c r="B216" s="60"/>
      <c r="C216" s="60"/>
      <c r="D216" s="60"/>
      <c r="E216" s="60"/>
      <c r="F216" s="60"/>
      <c r="G216" s="60"/>
      <c r="H216" s="60"/>
      <c r="I216" s="60"/>
      <c r="J216" s="60"/>
    </row>
    <row r="217" spans="1:10" x14ac:dyDescent="0.3">
      <c r="A217" s="27">
        <v>208</v>
      </c>
      <c r="B217" s="60"/>
      <c r="C217" s="60"/>
      <c r="D217" s="60"/>
      <c r="E217" s="60"/>
      <c r="F217" s="60"/>
      <c r="G217" s="60"/>
      <c r="H217" s="60"/>
      <c r="I217" s="60"/>
      <c r="J217" s="60"/>
    </row>
    <row r="218" spans="1:10" x14ac:dyDescent="0.3">
      <c r="A218" s="27">
        <v>209</v>
      </c>
      <c r="B218" s="60"/>
      <c r="C218" s="60"/>
      <c r="D218" s="60"/>
      <c r="E218" s="60"/>
      <c r="F218" s="60"/>
      <c r="G218" s="60"/>
      <c r="H218" s="60"/>
      <c r="I218" s="60"/>
      <c r="J218" s="60"/>
    </row>
    <row r="219" spans="1:10" x14ac:dyDescent="0.3">
      <c r="A219" s="27">
        <v>210</v>
      </c>
      <c r="B219" s="60"/>
      <c r="C219" s="60"/>
      <c r="D219" s="60"/>
      <c r="E219" s="60"/>
      <c r="F219" s="60"/>
      <c r="G219" s="60"/>
      <c r="H219" s="60"/>
      <c r="I219" s="60"/>
      <c r="J219" s="60"/>
    </row>
    <row r="220" spans="1:10" x14ac:dyDescent="0.3">
      <c r="A220" s="27">
        <v>211</v>
      </c>
      <c r="B220" s="60"/>
      <c r="C220" s="60"/>
      <c r="D220" s="60"/>
      <c r="E220" s="60"/>
      <c r="F220" s="60"/>
      <c r="G220" s="60"/>
      <c r="H220" s="60"/>
      <c r="I220" s="60"/>
      <c r="J220" s="60"/>
    </row>
    <row r="221" spans="1:10" x14ac:dyDescent="0.3">
      <c r="A221" s="27">
        <v>212</v>
      </c>
      <c r="B221" s="60"/>
      <c r="C221" s="60"/>
      <c r="D221" s="60"/>
      <c r="E221" s="60"/>
      <c r="F221" s="60"/>
      <c r="G221" s="60"/>
      <c r="H221" s="60"/>
      <c r="I221" s="60"/>
      <c r="J221" s="60"/>
    </row>
    <row r="222" spans="1:10" x14ac:dyDescent="0.3">
      <c r="A222" s="27">
        <v>213</v>
      </c>
      <c r="B222" s="60"/>
      <c r="C222" s="60"/>
      <c r="D222" s="60"/>
      <c r="E222" s="60"/>
      <c r="F222" s="60"/>
      <c r="G222" s="60"/>
      <c r="H222" s="60"/>
      <c r="I222" s="60"/>
      <c r="J222" s="60"/>
    </row>
    <row r="223" spans="1:10" x14ac:dyDescent="0.3">
      <c r="A223" s="27">
        <v>214</v>
      </c>
      <c r="B223" s="60"/>
      <c r="C223" s="60"/>
      <c r="D223" s="60"/>
      <c r="E223" s="60"/>
      <c r="F223" s="60"/>
      <c r="G223" s="60"/>
      <c r="H223" s="60"/>
      <c r="I223" s="60"/>
      <c r="J223" s="60"/>
    </row>
    <row r="224" spans="1:10" x14ac:dyDescent="0.3">
      <c r="A224" s="27">
        <v>215</v>
      </c>
      <c r="B224" s="60"/>
      <c r="C224" s="60"/>
      <c r="D224" s="60"/>
      <c r="E224" s="60"/>
      <c r="F224" s="60"/>
      <c r="G224" s="60"/>
      <c r="H224" s="60"/>
      <c r="I224" s="60"/>
      <c r="J224" s="60"/>
    </row>
    <row r="225" spans="1:10" x14ac:dyDescent="0.3">
      <c r="A225" s="27">
        <v>216</v>
      </c>
      <c r="B225" s="60"/>
      <c r="C225" s="60"/>
      <c r="D225" s="60"/>
      <c r="E225" s="60"/>
      <c r="F225" s="60"/>
      <c r="G225" s="60"/>
      <c r="H225" s="60"/>
      <c r="I225" s="60"/>
      <c r="J225" s="60"/>
    </row>
    <row r="226" spans="1:10" x14ac:dyDescent="0.3">
      <c r="A226" s="27">
        <v>217</v>
      </c>
      <c r="B226" s="60"/>
      <c r="C226" s="60"/>
      <c r="D226" s="60"/>
      <c r="E226" s="60"/>
      <c r="F226" s="60"/>
      <c r="G226" s="60"/>
      <c r="H226" s="60"/>
      <c r="I226" s="60"/>
      <c r="J226" s="60"/>
    </row>
    <row r="227" spans="1:10" x14ac:dyDescent="0.3">
      <c r="A227" s="27">
        <v>218</v>
      </c>
      <c r="B227" s="60"/>
      <c r="C227" s="60"/>
      <c r="D227" s="60"/>
      <c r="E227" s="60"/>
      <c r="F227" s="60"/>
      <c r="G227" s="60"/>
      <c r="H227" s="60"/>
      <c r="I227" s="60"/>
      <c r="J227" s="60"/>
    </row>
    <row r="228" spans="1:10" x14ac:dyDescent="0.3">
      <c r="A228" s="27">
        <v>219</v>
      </c>
      <c r="B228" s="60"/>
      <c r="C228" s="60"/>
      <c r="D228" s="60"/>
      <c r="E228" s="60"/>
      <c r="F228" s="60"/>
      <c r="G228" s="60"/>
      <c r="H228" s="60"/>
      <c r="I228" s="60"/>
      <c r="J228" s="60"/>
    </row>
    <row r="229" spans="1:10" x14ac:dyDescent="0.3">
      <c r="A229" s="27">
        <v>220</v>
      </c>
      <c r="B229" s="60"/>
      <c r="C229" s="60"/>
      <c r="D229" s="60"/>
      <c r="E229" s="60"/>
      <c r="F229" s="60"/>
      <c r="G229" s="60"/>
      <c r="H229" s="60"/>
      <c r="I229" s="60"/>
      <c r="J229" s="60"/>
    </row>
    <row r="230" spans="1:10" x14ac:dyDescent="0.3">
      <c r="A230" s="27">
        <v>221</v>
      </c>
      <c r="B230" s="60"/>
      <c r="C230" s="60"/>
      <c r="D230" s="60"/>
      <c r="E230" s="60"/>
      <c r="F230" s="60"/>
      <c r="G230" s="60"/>
      <c r="H230" s="60"/>
      <c r="I230" s="60"/>
      <c r="J230" s="60"/>
    </row>
    <row r="231" spans="1:10" x14ac:dyDescent="0.3">
      <c r="A231" s="27">
        <v>222</v>
      </c>
      <c r="B231" s="60"/>
      <c r="C231" s="60"/>
      <c r="D231" s="60"/>
      <c r="E231" s="60"/>
      <c r="F231" s="60"/>
      <c r="G231" s="60"/>
      <c r="H231" s="60"/>
      <c r="I231" s="60"/>
      <c r="J231" s="60"/>
    </row>
    <row r="232" spans="1:10" x14ac:dyDescent="0.3">
      <c r="A232" s="27">
        <v>223</v>
      </c>
      <c r="B232" s="60"/>
      <c r="C232" s="60"/>
      <c r="D232" s="60"/>
      <c r="E232" s="60"/>
      <c r="F232" s="60"/>
      <c r="G232" s="60"/>
      <c r="H232" s="60"/>
      <c r="I232" s="60"/>
      <c r="J232" s="60"/>
    </row>
    <row r="233" spans="1:10" x14ac:dyDescent="0.3">
      <c r="A233" s="27">
        <v>224</v>
      </c>
      <c r="B233" s="60"/>
      <c r="C233" s="60"/>
      <c r="D233" s="60"/>
      <c r="E233" s="60"/>
      <c r="F233" s="60"/>
      <c r="G233" s="60"/>
      <c r="H233" s="60"/>
      <c r="I233" s="60"/>
      <c r="J233" s="60"/>
    </row>
    <row r="234" spans="1:10" x14ac:dyDescent="0.3">
      <c r="A234" s="27">
        <v>225</v>
      </c>
      <c r="B234" s="60"/>
      <c r="C234" s="60"/>
      <c r="D234" s="60"/>
      <c r="E234" s="60"/>
      <c r="F234" s="60"/>
      <c r="G234" s="60"/>
      <c r="H234" s="60"/>
      <c r="I234" s="60"/>
      <c r="J234" s="60"/>
    </row>
    <row r="235" spans="1:10" x14ac:dyDescent="0.3">
      <c r="A235" s="27">
        <v>226</v>
      </c>
      <c r="B235" s="60"/>
      <c r="C235" s="60"/>
      <c r="D235" s="60"/>
      <c r="E235" s="60"/>
      <c r="F235" s="60"/>
      <c r="G235" s="60"/>
      <c r="H235" s="60"/>
      <c r="I235" s="60"/>
      <c r="J235" s="60"/>
    </row>
    <row r="236" spans="1:10" x14ac:dyDescent="0.3">
      <c r="A236" s="27">
        <v>227</v>
      </c>
      <c r="B236" s="60"/>
      <c r="C236" s="60"/>
      <c r="D236" s="60"/>
      <c r="E236" s="60"/>
      <c r="F236" s="60"/>
      <c r="G236" s="60"/>
      <c r="H236" s="60"/>
      <c r="I236" s="60"/>
      <c r="J236" s="60"/>
    </row>
    <row r="237" spans="1:10" x14ac:dyDescent="0.3">
      <c r="A237" s="27">
        <v>228</v>
      </c>
      <c r="B237" s="60"/>
      <c r="C237" s="60"/>
      <c r="D237" s="60"/>
      <c r="E237" s="60"/>
      <c r="F237" s="60"/>
      <c r="G237" s="60"/>
      <c r="H237" s="60"/>
      <c r="I237" s="60"/>
      <c r="J237" s="60"/>
    </row>
    <row r="238" spans="1:10" x14ac:dyDescent="0.3">
      <c r="A238" s="27">
        <v>229</v>
      </c>
      <c r="B238" s="60"/>
      <c r="C238" s="60"/>
      <c r="D238" s="60"/>
      <c r="E238" s="60"/>
      <c r="F238" s="60"/>
      <c r="G238" s="60"/>
      <c r="H238" s="60"/>
      <c r="I238" s="60"/>
      <c r="J238" s="60"/>
    </row>
    <row r="239" spans="1:10" x14ac:dyDescent="0.3">
      <c r="A239" s="27">
        <v>230</v>
      </c>
      <c r="B239" s="60"/>
      <c r="C239" s="60"/>
      <c r="D239" s="60"/>
      <c r="E239" s="60"/>
      <c r="F239" s="60"/>
      <c r="G239" s="60"/>
      <c r="H239" s="60"/>
      <c r="I239" s="60"/>
      <c r="J239" s="60"/>
    </row>
    <row r="240" spans="1:10" x14ac:dyDescent="0.3">
      <c r="A240" s="27">
        <v>231</v>
      </c>
      <c r="B240" s="60"/>
      <c r="C240" s="60"/>
      <c r="D240" s="60"/>
      <c r="E240" s="60"/>
      <c r="F240" s="60"/>
      <c r="G240" s="60"/>
      <c r="H240" s="60"/>
      <c r="I240" s="60"/>
      <c r="J240" s="60"/>
    </row>
    <row r="241" spans="1:10" x14ac:dyDescent="0.3">
      <c r="A241" s="27">
        <v>232</v>
      </c>
      <c r="B241" s="60"/>
      <c r="C241" s="60"/>
      <c r="D241" s="60"/>
      <c r="E241" s="60"/>
      <c r="F241" s="60"/>
      <c r="G241" s="60"/>
      <c r="H241" s="60"/>
      <c r="I241" s="60"/>
      <c r="J241" s="60"/>
    </row>
    <row r="242" spans="1:10" x14ac:dyDescent="0.3">
      <c r="A242" s="27">
        <v>233</v>
      </c>
      <c r="B242" s="60"/>
      <c r="C242" s="60"/>
      <c r="D242" s="60"/>
      <c r="E242" s="60"/>
      <c r="F242" s="60"/>
      <c r="G242" s="60"/>
      <c r="H242" s="60"/>
      <c r="I242" s="60"/>
      <c r="J242" s="60"/>
    </row>
    <row r="243" spans="1:10" x14ac:dyDescent="0.3">
      <c r="A243" s="27">
        <v>234</v>
      </c>
      <c r="B243" s="60"/>
      <c r="C243" s="60"/>
      <c r="D243" s="60"/>
      <c r="E243" s="60"/>
      <c r="F243" s="60"/>
      <c r="G243" s="60"/>
      <c r="H243" s="60"/>
      <c r="I243" s="60"/>
      <c r="J243" s="60"/>
    </row>
    <row r="244" spans="1:10" x14ac:dyDescent="0.3">
      <c r="A244" s="27">
        <v>235</v>
      </c>
      <c r="B244" s="60"/>
      <c r="C244" s="60"/>
      <c r="D244" s="60"/>
      <c r="E244" s="60"/>
      <c r="F244" s="60"/>
      <c r="G244" s="60"/>
      <c r="H244" s="60"/>
      <c r="I244" s="60"/>
      <c r="J244" s="60"/>
    </row>
    <row r="245" spans="1:10" x14ac:dyDescent="0.3">
      <c r="A245" s="27">
        <v>236</v>
      </c>
      <c r="B245" s="60"/>
      <c r="C245" s="60"/>
      <c r="D245" s="60"/>
      <c r="E245" s="60"/>
      <c r="F245" s="60"/>
      <c r="G245" s="60"/>
      <c r="H245" s="60"/>
      <c r="I245" s="60"/>
      <c r="J245" s="60"/>
    </row>
    <row r="246" spans="1:10" x14ac:dyDescent="0.3">
      <c r="A246" s="27">
        <v>237</v>
      </c>
      <c r="B246" s="60"/>
      <c r="C246" s="60"/>
      <c r="D246" s="60"/>
      <c r="E246" s="60"/>
      <c r="F246" s="60"/>
      <c r="G246" s="60"/>
      <c r="H246" s="60"/>
      <c r="I246" s="60"/>
      <c r="J246" s="60"/>
    </row>
    <row r="247" spans="1:10" x14ac:dyDescent="0.3">
      <c r="A247" s="27">
        <v>238</v>
      </c>
      <c r="B247" s="60"/>
      <c r="C247" s="60"/>
      <c r="D247" s="60"/>
      <c r="E247" s="60"/>
      <c r="F247" s="60"/>
      <c r="G247" s="60"/>
      <c r="H247" s="60"/>
      <c r="I247" s="60"/>
      <c r="J247" s="60"/>
    </row>
    <row r="248" spans="1:10" x14ac:dyDescent="0.3">
      <c r="A248" s="27">
        <v>239</v>
      </c>
      <c r="B248" s="60"/>
      <c r="C248" s="60"/>
      <c r="D248" s="60"/>
      <c r="E248" s="60"/>
      <c r="F248" s="60"/>
      <c r="G248" s="60"/>
      <c r="H248" s="60"/>
      <c r="I248" s="60"/>
      <c r="J248" s="60"/>
    </row>
    <row r="249" spans="1:10" x14ac:dyDescent="0.3">
      <c r="A249" s="27">
        <v>240</v>
      </c>
      <c r="B249" s="60"/>
      <c r="C249" s="60"/>
      <c r="D249" s="60"/>
      <c r="E249" s="60"/>
      <c r="F249" s="60"/>
      <c r="G249" s="60"/>
      <c r="H249" s="60"/>
      <c r="I249" s="60"/>
      <c r="J249" s="60"/>
    </row>
    <row r="250" spans="1:10" x14ac:dyDescent="0.3">
      <c r="A250" s="27">
        <v>241</v>
      </c>
      <c r="B250" s="60"/>
      <c r="C250" s="60"/>
      <c r="D250" s="60"/>
      <c r="E250" s="60"/>
      <c r="F250" s="60"/>
      <c r="G250" s="60"/>
      <c r="H250" s="60"/>
      <c r="I250" s="60"/>
      <c r="J250" s="60"/>
    </row>
    <row r="251" spans="1:10" x14ac:dyDescent="0.3">
      <c r="A251" s="27">
        <v>242</v>
      </c>
      <c r="B251" s="60"/>
      <c r="C251" s="60"/>
      <c r="D251" s="60"/>
      <c r="E251" s="60"/>
      <c r="F251" s="60"/>
      <c r="G251" s="60"/>
      <c r="H251" s="60"/>
      <c r="I251" s="60"/>
      <c r="J251" s="60"/>
    </row>
    <row r="252" spans="1:10" x14ac:dyDescent="0.3">
      <c r="A252" s="27">
        <v>243</v>
      </c>
      <c r="B252" s="60"/>
      <c r="C252" s="60"/>
      <c r="D252" s="60"/>
      <c r="E252" s="60"/>
      <c r="F252" s="60"/>
      <c r="G252" s="60"/>
      <c r="H252" s="60"/>
      <c r="I252" s="60"/>
      <c r="J252" s="60"/>
    </row>
    <row r="253" spans="1:10" x14ac:dyDescent="0.3">
      <c r="A253" s="27">
        <v>244</v>
      </c>
      <c r="B253" s="60"/>
      <c r="C253" s="60"/>
      <c r="D253" s="60"/>
      <c r="E253" s="60"/>
      <c r="F253" s="60"/>
      <c r="G253" s="60"/>
      <c r="H253" s="60"/>
      <c r="I253" s="60"/>
      <c r="J253" s="60"/>
    </row>
    <row r="254" spans="1:10" x14ac:dyDescent="0.3">
      <c r="A254" s="27">
        <v>245</v>
      </c>
      <c r="B254" s="60"/>
      <c r="C254" s="60"/>
      <c r="D254" s="60"/>
      <c r="E254" s="60"/>
      <c r="F254" s="60"/>
      <c r="G254" s="60"/>
      <c r="H254" s="60"/>
      <c r="I254" s="60"/>
      <c r="J254" s="60"/>
    </row>
    <row r="255" spans="1:10" x14ac:dyDescent="0.3">
      <c r="A255" s="27">
        <v>246</v>
      </c>
      <c r="B255" s="60"/>
      <c r="C255" s="60"/>
      <c r="D255" s="60"/>
      <c r="E255" s="60"/>
      <c r="F255" s="60"/>
      <c r="G255" s="60"/>
      <c r="H255" s="60"/>
      <c r="I255" s="60"/>
      <c r="J255" s="60"/>
    </row>
    <row r="256" spans="1:10" x14ac:dyDescent="0.3">
      <c r="A256" s="27">
        <v>247</v>
      </c>
      <c r="B256" s="60"/>
      <c r="C256" s="60"/>
      <c r="D256" s="60"/>
      <c r="E256" s="60"/>
      <c r="F256" s="60"/>
      <c r="G256" s="60"/>
      <c r="H256" s="60"/>
      <c r="I256" s="60"/>
      <c r="J256" s="60"/>
    </row>
    <row r="257" spans="1:10" x14ac:dyDescent="0.3">
      <c r="A257" s="27">
        <v>248</v>
      </c>
      <c r="B257" s="60"/>
      <c r="C257" s="60"/>
      <c r="D257" s="60"/>
      <c r="E257" s="60"/>
      <c r="F257" s="60"/>
      <c r="G257" s="60"/>
      <c r="H257" s="60"/>
      <c r="I257" s="60"/>
      <c r="J257" s="60"/>
    </row>
    <row r="258" spans="1:10" x14ac:dyDescent="0.3">
      <c r="A258" s="27">
        <v>249</v>
      </c>
      <c r="B258" s="60"/>
      <c r="C258" s="60"/>
      <c r="D258" s="60"/>
      <c r="E258" s="60"/>
      <c r="F258" s="60"/>
      <c r="G258" s="60"/>
      <c r="H258" s="60"/>
      <c r="I258" s="60"/>
      <c r="J258" s="60"/>
    </row>
    <row r="259" spans="1:10" x14ac:dyDescent="0.3">
      <c r="A259" s="27">
        <v>250</v>
      </c>
      <c r="B259" s="60"/>
      <c r="C259" s="60"/>
      <c r="D259" s="60"/>
      <c r="E259" s="60"/>
      <c r="F259" s="60"/>
      <c r="G259" s="60"/>
      <c r="H259" s="60"/>
      <c r="I259" s="60"/>
      <c r="J259" s="60"/>
    </row>
    <row r="260" spans="1:10" x14ac:dyDescent="0.3">
      <c r="A260" s="27">
        <v>251</v>
      </c>
      <c r="B260" s="60"/>
      <c r="C260" s="60"/>
      <c r="D260" s="60"/>
      <c r="E260" s="60"/>
      <c r="F260" s="60"/>
      <c r="G260" s="60"/>
      <c r="H260" s="60"/>
      <c r="I260" s="60"/>
      <c r="J260" s="60"/>
    </row>
    <row r="261" spans="1:10" x14ac:dyDescent="0.3">
      <c r="A261" s="27">
        <v>252</v>
      </c>
      <c r="B261" s="60"/>
      <c r="C261" s="60"/>
      <c r="D261" s="60"/>
      <c r="E261" s="60"/>
      <c r="F261" s="60"/>
      <c r="G261" s="60"/>
      <c r="H261" s="60"/>
      <c r="I261" s="60"/>
      <c r="J261" s="60"/>
    </row>
    <row r="262" spans="1:10" x14ac:dyDescent="0.3">
      <c r="A262" s="27">
        <v>253</v>
      </c>
      <c r="B262" s="60"/>
      <c r="C262" s="60"/>
      <c r="D262" s="60"/>
      <c r="E262" s="60"/>
      <c r="F262" s="60"/>
      <c r="G262" s="60"/>
      <c r="H262" s="60"/>
      <c r="I262" s="60"/>
      <c r="J262" s="60"/>
    </row>
    <row r="263" spans="1:10" x14ac:dyDescent="0.3">
      <c r="A263" s="27">
        <v>254</v>
      </c>
      <c r="B263" s="60"/>
      <c r="C263" s="60"/>
      <c r="D263" s="60"/>
      <c r="E263" s="60"/>
      <c r="F263" s="60"/>
      <c r="G263" s="60"/>
      <c r="H263" s="60"/>
      <c r="I263" s="60"/>
      <c r="J263" s="60"/>
    </row>
    <row r="264" spans="1:10" x14ac:dyDescent="0.3">
      <c r="A264" s="27">
        <v>255</v>
      </c>
      <c r="B264" s="60"/>
      <c r="C264" s="60"/>
      <c r="D264" s="60"/>
      <c r="E264" s="60"/>
      <c r="F264" s="60"/>
      <c r="G264" s="60"/>
      <c r="H264" s="60"/>
      <c r="I264" s="60"/>
      <c r="J264" s="60"/>
    </row>
    <row r="265" spans="1:10" x14ac:dyDescent="0.3">
      <c r="A265" s="27">
        <v>256</v>
      </c>
      <c r="B265" s="60"/>
      <c r="C265" s="60"/>
      <c r="D265" s="60"/>
      <c r="E265" s="60"/>
      <c r="F265" s="60"/>
      <c r="G265" s="60"/>
      <c r="H265" s="60"/>
      <c r="I265" s="60"/>
      <c r="J265" s="60"/>
    </row>
    <row r="266" spans="1:10" x14ac:dyDescent="0.3">
      <c r="A266" s="27">
        <v>257</v>
      </c>
      <c r="B266" s="60"/>
      <c r="C266" s="60"/>
      <c r="D266" s="60"/>
      <c r="E266" s="60"/>
      <c r="F266" s="60"/>
      <c r="G266" s="60"/>
      <c r="H266" s="60"/>
      <c r="I266" s="60"/>
      <c r="J266" s="60"/>
    </row>
    <row r="267" spans="1:10" x14ac:dyDescent="0.3">
      <c r="A267" s="27">
        <v>258</v>
      </c>
      <c r="B267" s="60"/>
      <c r="C267" s="60"/>
      <c r="D267" s="60"/>
      <c r="E267" s="60"/>
      <c r="F267" s="60"/>
      <c r="G267" s="60"/>
      <c r="H267" s="60"/>
      <c r="I267" s="60"/>
      <c r="J267" s="60"/>
    </row>
    <row r="268" spans="1:10" x14ac:dyDescent="0.3">
      <c r="A268" s="27">
        <v>259</v>
      </c>
      <c r="B268" s="60"/>
      <c r="C268" s="60"/>
      <c r="D268" s="60"/>
      <c r="E268" s="60"/>
      <c r="F268" s="60"/>
      <c r="G268" s="60"/>
      <c r="H268" s="60"/>
      <c r="I268" s="60"/>
      <c r="J268" s="60"/>
    </row>
    <row r="269" spans="1:10" x14ac:dyDescent="0.3">
      <c r="A269" s="27">
        <v>260</v>
      </c>
      <c r="B269" s="60"/>
      <c r="C269" s="60"/>
      <c r="D269" s="60"/>
      <c r="E269" s="60"/>
      <c r="F269" s="60"/>
      <c r="G269" s="60"/>
      <c r="H269" s="60"/>
      <c r="I269" s="60"/>
      <c r="J269" s="60"/>
    </row>
    <row r="270" spans="1:10" x14ac:dyDescent="0.3">
      <c r="A270" s="27">
        <v>261</v>
      </c>
      <c r="B270" s="60"/>
      <c r="C270" s="60"/>
      <c r="D270" s="60"/>
      <c r="E270" s="60"/>
      <c r="F270" s="60"/>
      <c r="G270" s="60"/>
      <c r="H270" s="60"/>
      <c r="I270" s="60"/>
      <c r="J270" s="60"/>
    </row>
    <row r="271" spans="1:10" x14ac:dyDescent="0.3">
      <c r="A271" s="27">
        <v>262</v>
      </c>
      <c r="B271" s="60"/>
      <c r="C271" s="60"/>
      <c r="D271" s="60"/>
      <c r="E271" s="60"/>
      <c r="F271" s="60"/>
      <c r="G271" s="60"/>
      <c r="H271" s="60"/>
      <c r="I271" s="60"/>
      <c r="J271" s="60"/>
    </row>
    <row r="272" spans="1:10" x14ac:dyDescent="0.3">
      <c r="A272" s="27">
        <v>263</v>
      </c>
      <c r="B272" s="60"/>
      <c r="C272" s="60"/>
      <c r="D272" s="60"/>
      <c r="E272" s="60"/>
      <c r="F272" s="60"/>
      <c r="G272" s="60"/>
      <c r="H272" s="60"/>
      <c r="I272" s="60"/>
      <c r="J272" s="60"/>
    </row>
    <row r="273" spans="1:10" x14ac:dyDescent="0.3">
      <c r="A273" s="27">
        <v>264</v>
      </c>
      <c r="B273" s="60"/>
      <c r="C273" s="60"/>
      <c r="D273" s="60"/>
      <c r="E273" s="60"/>
      <c r="F273" s="60"/>
      <c r="G273" s="60"/>
      <c r="H273" s="60"/>
      <c r="I273" s="60"/>
      <c r="J273" s="60"/>
    </row>
    <row r="274" spans="1:10" x14ac:dyDescent="0.3">
      <c r="A274" s="27">
        <v>265</v>
      </c>
      <c r="B274" s="60"/>
      <c r="C274" s="60"/>
      <c r="D274" s="60"/>
      <c r="E274" s="60"/>
      <c r="F274" s="60"/>
      <c r="G274" s="60"/>
      <c r="H274" s="60"/>
      <c r="I274" s="60"/>
      <c r="J274" s="60"/>
    </row>
    <row r="275" spans="1:10" x14ac:dyDescent="0.3">
      <c r="A275" s="27">
        <v>266</v>
      </c>
      <c r="B275" s="60"/>
      <c r="C275" s="60"/>
      <c r="D275" s="60"/>
      <c r="E275" s="60"/>
      <c r="F275" s="60"/>
      <c r="G275" s="60"/>
      <c r="H275" s="60"/>
      <c r="I275" s="60"/>
      <c r="J275" s="60"/>
    </row>
    <row r="276" spans="1:10" x14ac:dyDescent="0.3">
      <c r="A276" s="27">
        <v>267</v>
      </c>
      <c r="B276" s="60"/>
      <c r="C276" s="60"/>
      <c r="D276" s="60"/>
      <c r="E276" s="60"/>
      <c r="F276" s="60"/>
      <c r="G276" s="60"/>
      <c r="H276" s="60"/>
      <c r="I276" s="60"/>
      <c r="J276" s="60"/>
    </row>
    <row r="277" spans="1:10" x14ac:dyDescent="0.3">
      <c r="A277" s="27">
        <v>268</v>
      </c>
      <c r="B277" s="60"/>
      <c r="C277" s="60"/>
      <c r="D277" s="60"/>
      <c r="E277" s="60"/>
      <c r="F277" s="60"/>
      <c r="G277" s="60"/>
      <c r="H277" s="60"/>
      <c r="I277" s="60"/>
      <c r="J277" s="60"/>
    </row>
    <row r="278" spans="1:10" x14ac:dyDescent="0.3">
      <c r="A278" s="27">
        <v>269</v>
      </c>
      <c r="B278" s="60"/>
      <c r="C278" s="60"/>
      <c r="D278" s="60"/>
      <c r="E278" s="60"/>
      <c r="F278" s="60"/>
      <c r="G278" s="60"/>
      <c r="H278" s="60"/>
      <c r="I278" s="60"/>
      <c r="J278" s="60"/>
    </row>
    <row r="279" spans="1:10" x14ac:dyDescent="0.3">
      <c r="A279" s="27">
        <v>270</v>
      </c>
      <c r="B279" s="60"/>
      <c r="C279" s="60"/>
      <c r="D279" s="60"/>
      <c r="E279" s="60"/>
      <c r="F279" s="60"/>
      <c r="G279" s="60"/>
      <c r="H279" s="60"/>
      <c r="I279" s="60"/>
      <c r="J279" s="60"/>
    </row>
    <row r="280" spans="1:10" x14ac:dyDescent="0.3">
      <c r="A280" s="27">
        <v>271</v>
      </c>
      <c r="B280" s="60"/>
      <c r="C280" s="60"/>
      <c r="D280" s="60"/>
      <c r="E280" s="60"/>
      <c r="F280" s="60"/>
      <c r="G280" s="60"/>
      <c r="H280" s="60"/>
      <c r="I280" s="60"/>
      <c r="J280" s="60"/>
    </row>
    <row r="281" spans="1:10" x14ac:dyDescent="0.3">
      <c r="A281" s="27">
        <v>272</v>
      </c>
      <c r="B281" s="60"/>
      <c r="C281" s="60"/>
      <c r="D281" s="60"/>
      <c r="E281" s="60"/>
      <c r="F281" s="60"/>
      <c r="G281" s="60"/>
      <c r="H281" s="60"/>
      <c r="I281" s="60"/>
      <c r="J281" s="60"/>
    </row>
    <row r="282" spans="1:10" x14ac:dyDescent="0.3">
      <c r="A282" s="27">
        <v>273</v>
      </c>
      <c r="B282" s="60"/>
      <c r="C282" s="60"/>
      <c r="D282" s="60"/>
      <c r="E282" s="60"/>
      <c r="F282" s="60"/>
      <c r="G282" s="60"/>
      <c r="H282" s="60"/>
      <c r="I282" s="60"/>
      <c r="J282" s="60"/>
    </row>
    <row r="283" spans="1:10" x14ac:dyDescent="0.3">
      <c r="A283" s="27">
        <v>274</v>
      </c>
      <c r="B283" s="60"/>
      <c r="C283" s="60"/>
      <c r="D283" s="60"/>
      <c r="E283" s="60"/>
      <c r="F283" s="60"/>
      <c r="G283" s="60"/>
      <c r="H283" s="60"/>
      <c r="I283" s="60"/>
      <c r="J283" s="60"/>
    </row>
    <row r="284" spans="1:10" x14ac:dyDescent="0.3">
      <c r="A284" s="27">
        <v>275</v>
      </c>
      <c r="B284" s="60"/>
      <c r="C284" s="60"/>
      <c r="D284" s="60"/>
      <c r="E284" s="60"/>
      <c r="F284" s="60"/>
      <c r="G284" s="60"/>
      <c r="H284" s="60"/>
      <c r="I284" s="60"/>
      <c r="J284" s="60"/>
    </row>
    <row r="285" spans="1:10" x14ac:dyDescent="0.3">
      <c r="A285" s="27">
        <v>276</v>
      </c>
      <c r="B285" s="60"/>
      <c r="C285" s="60"/>
      <c r="D285" s="60"/>
      <c r="E285" s="60"/>
      <c r="F285" s="60"/>
      <c r="G285" s="60"/>
      <c r="H285" s="60"/>
      <c r="I285" s="60"/>
      <c r="J285" s="60"/>
    </row>
    <row r="286" spans="1:10" x14ac:dyDescent="0.3">
      <c r="A286" s="27">
        <v>277</v>
      </c>
      <c r="B286" s="60"/>
      <c r="C286" s="60"/>
      <c r="D286" s="60"/>
      <c r="E286" s="60"/>
      <c r="F286" s="60"/>
      <c r="G286" s="60"/>
      <c r="H286" s="60"/>
      <c r="I286" s="60"/>
      <c r="J286" s="60"/>
    </row>
    <row r="287" spans="1:10" x14ac:dyDescent="0.3">
      <c r="A287" s="27">
        <v>278</v>
      </c>
      <c r="B287" s="60"/>
      <c r="C287" s="60"/>
      <c r="D287" s="60"/>
      <c r="E287" s="60"/>
      <c r="F287" s="60"/>
      <c r="G287" s="60"/>
      <c r="H287" s="60"/>
      <c r="I287" s="60"/>
      <c r="J287" s="60"/>
    </row>
    <row r="288" spans="1:10" x14ac:dyDescent="0.3">
      <c r="A288" s="27">
        <v>279</v>
      </c>
      <c r="B288" s="60"/>
      <c r="C288" s="60"/>
      <c r="D288" s="60"/>
      <c r="E288" s="60"/>
      <c r="F288" s="60"/>
      <c r="G288" s="60"/>
      <c r="H288" s="60"/>
      <c r="I288" s="60"/>
      <c r="J288" s="60"/>
    </row>
    <row r="289" spans="1:10" x14ac:dyDescent="0.3">
      <c r="A289" s="27">
        <v>280</v>
      </c>
      <c r="B289" s="60"/>
      <c r="C289" s="60"/>
      <c r="D289" s="60"/>
      <c r="E289" s="60"/>
      <c r="F289" s="60"/>
      <c r="G289" s="60"/>
      <c r="H289" s="60"/>
      <c r="I289" s="60"/>
      <c r="J289" s="60"/>
    </row>
    <row r="290" spans="1:10" x14ac:dyDescent="0.3">
      <c r="A290" s="27">
        <v>281</v>
      </c>
      <c r="B290" s="60"/>
      <c r="C290" s="60"/>
      <c r="D290" s="60"/>
      <c r="E290" s="60"/>
      <c r="F290" s="60"/>
      <c r="G290" s="60"/>
      <c r="H290" s="60"/>
      <c r="I290" s="60"/>
      <c r="J290" s="60"/>
    </row>
    <row r="291" spans="1:10" x14ac:dyDescent="0.3">
      <c r="A291" s="27">
        <v>282</v>
      </c>
      <c r="B291" s="60"/>
      <c r="C291" s="60"/>
      <c r="D291" s="60"/>
      <c r="E291" s="60"/>
      <c r="F291" s="60"/>
      <c r="G291" s="60"/>
      <c r="H291" s="60"/>
      <c r="I291" s="60"/>
      <c r="J291" s="60"/>
    </row>
    <row r="292" spans="1:10" x14ac:dyDescent="0.3">
      <c r="A292" s="27">
        <v>283</v>
      </c>
      <c r="B292" s="60"/>
      <c r="C292" s="60"/>
      <c r="D292" s="60"/>
      <c r="E292" s="60"/>
      <c r="F292" s="60"/>
      <c r="G292" s="60"/>
      <c r="H292" s="60"/>
      <c r="I292" s="60"/>
      <c r="J292" s="60"/>
    </row>
    <row r="293" spans="1:10" x14ac:dyDescent="0.3">
      <c r="A293" s="27">
        <v>284</v>
      </c>
      <c r="B293" s="60"/>
      <c r="C293" s="60"/>
      <c r="D293" s="60"/>
      <c r="E293" s="60"/>
      <c r="F293" s="60"/>
      <c r="G293" s="60"/>
      <c r="H293" s="60"/>
      <c r="I293" s="60"/>
      <c r="J293" s="60"/>
    </row>
    <row r="294" spans="1:10" x14ac:dyDescent="0.3">
      <c r="A294" s="27">
        <v>285</v>
      </c>
      <c r="B294" s="60"/>
      <c r="C294" s="60"/>
      <c r="D294" s="60"/>
      <c r="E294" s="60"/>
      <c r="F294" s="60"/>
      <c r="G294" s="60"/>
      <c r="H294" s="60"/>
      <c r="I294" s="60"/>
      <c r="J294" s="60"/>
    </row>
    <row r="295" spans="1:10" x14ac:dyDescent="0.3">
      <c r="A295" s="27">
        <v>286</v>
      </c>
      <c r="B295" s="60"/>
      <c r="C295" s="60"/>
      <c r="D295" s="60"/>
      <c r="E295" s="60"/>
      <c r="F295" s="60"/>
      <c r="G295" s="60"/>
      <c r="H295" s="60"/>
      <c r="I295" s="60"/>
      <c r="J295" s="60"/>
    </row>
    <row r="296" spans="1:10" x14ac:dyDescent="0.3">
      <c r="A296" s="27">
        <v>287</v>
      </c>
      <c r="B296" s="60"/>
      <c r="C296" s="60"/>
      <c r="D296" s="60"/>
      <c r="E296" s="60"/>
      <c r="F296" s="60"/>
      <c r="G296" s="60"/>
      <c r="H296" s="60"/>
      <c r="I296" s="60"/>
      <c r="J296" s="60"/>
    </row>
    <row r="297" spans="1:10" x14ac:dyDescent="0.3">
      <c r="A297" s="27">
        <v>288</v>
      </c>
      <c r="B297" s="60"/>
      <c r="C297" s="60"/>
      <c r="D297" s="60"/>
      <c r="E297" s="60"/>
      <c r="F297" s="60"/>
      <c r="G297" s="60"/>
      <c r="H297" s="60"/>
      <c r="I297" s="60"/>
      <c r="J297" s="60"/>
    </row>
    <row r="298" spans="1:10" x14ac:dyDescent="0.3">
      <c r="A298" s="27">
        <v>289</v>
      </c>
      <c r="B298" s="60"/>
      <c r="C298" s="60"/>
      <c r="D298" s="60"/>
      <c r="E298" s="60"/>
      <c r="F298" s="60"/>
      <c r="G298" s="60"/>
      <c r="H298" s="60"/>
      <c r="I298" s="60"/>
      <c r="J298" s="60"/>
    </row>
    <row r="299" spans="1:10" x14ac:dyDescent="0.3">
      <c r="A299" s="27">
        <v>290</v>
      </c>
      <c r="B299" s="60"/>
      <c r="C299" s="60"/>
      <c r="D299" s="60"/>
      <c r="E299" s="60"/>
      <c r="F299" s="60"/>
      <c r="G299" s="60"/>
      <c r="H299" s="60"/>
      <c r="I299" s="60"/>
      <c r="J299" s="60"/>
    </row>
    <row r="300" spans="1:10" x14ac:dyDescent="0.3">
      <c r="A300" s="27">
        <v>291</v>
      </c>
      <c r="B300" s="60"/>
      <c r="C300" s="60"/>
      <c r="D300" s="60"/>
      <c r="E300" s="60"/>
      <c r="F300" s="60"/>
      <c r="G300" s="60"/>
      <c r="H300" s="60"/>
      <c r="I300" s="60"/>
      <c r="J300" s="60"/>
    </row>
    <row r="301" spans="1:10" x14ac:dyDescent="0.3">
      <c r="A301" s="27">
        <v>292</v>
      </c>
      <c r="B301" s="60"/>
      <c r="C301" s="60"/>
      <c r="D301" s="60"/>
      <c r="E301" s="60"/>
      <c r="F301" s="60"/>
      <c r="G301" s="60"/>
      <c r="H301" s="60"/>
      <c r="I301" s="60"/>
      <c r="J301" s="60"/>
    </row>
    <row r="302" spans="1:10" x14ac:dyDescent="0.3">
      <c r="A302" s="27">
        <v>293</v>
      </c>
      <c r="B302" s="60"/>
      <c r="C302" s="60"/>
      <c r="D302" s="60"/>
      <c r="E302" s="60"/>
      <c r="F302" s="60"/>
      <c r="G302" s="60"/>
      <c r="H302" s="60"/>
      <c r="I302" s="60"/>
      <c r="J302" s="60"/>
    </row>
    <row r="303" spans="1:10" x14ac:dyDescent="0.3">
      <c r="A303" s="27">
        <v>294</v>
      </c>
      <c r="B303" s="60"/>
      <c r="C303" s="60"/>
      <c r="D303" s="60"/>
      <c r="E303" s="60"/>
      <c r="F303" s="60"/>
      <c r="G303" s="60"/>
      <c r="H303" s="60"/>
      <c r="I303" s="60"/>
      <c r="J303" s="60"/>
    </row>
    <row r="304" spans="1:10" x14ac:dyDescent="0.3">
      <c r="A304" s="27">
        <v>295</v>
      </c>
      <c r="B304" s="60"/>
      <c r="C304" s="60"/>
      <c r="D304" s="60"/>
      <c r="E304" s="60"/>
      <c r="F304" s="60"/>
      <c r="G304" s="60"/>
      <c r="H304" s="60"/>
      <c r="I304" s="60"/>
      <c r="J304" s="60"/>
    </row>
    <row r="305" spans="1:10" x14ac:dyDescent="0.3">
      <c r="A305" s="27">
        <v>296</v>
      </c>
      <c r="B305" s="60"/>
      <c r="C305" s="60"/>
      <c r="D305" s="60"/>
      <c r="E305" s="60"/>
      <c r="F305" s="60"/>
      <c r="G305" s="60"/>
      <c r="H305" s="60"/>
      <c r="I305" s="60"/>
      <c r="J305" s="60"/>
    </row>
    <row r="306" spans="1:10" x14ac:dyDescent="0.3">
      <c r="A306" s="27">
        <v>297</v>
      </c>
      <c r="B306" s="60"/>
      <c r="C306" s="60"/>
      <c r="D306" s="60"/>
      <c r="E306" s="60"/>
      <c r="F306" s="60"/>
      <c r="G306" s="60"/>
      <c r="H306" s="60"/>
      <c r="I306" s="60"/>
      <c r="J306" s="60"/>
    </row>
    <row r="307" spans="1:10" x14ac:dyDescent="0.3">
      <c r="A307" s="27">
        <v>298</v>
      </c>
      <c r="B307" s="60"/>
      <c r="C307" s="60"/>
      <c r="D307" s="60"/>
      <c r="E307" s="60"/>
      <c r="F307" s="60"/>
      <c r="G307" s="60"/>
      <c r="H307" s="60"/>
      <c r="I307" s="60"/>
      <c r="J307" s="60"/>
    </row>
    <row r="308" spans="1:10" x14ac:dyDescent="0.3">
      <c r="A308" s="27">
        <v>299</v>
      </c>
      <c r="B308" s="60"/>
      <c r="C308" s="60"/>
      <c r="D308" s="60"/>
      <c r="E308" s="60"/>
      <c r="F308" s="60"/>
      <c r="G308" s="60"/>
      <c r="H308" s="60"/>
      <c r="I308" s="60"/>
      <c r="J308" s="60"/>
    </row>
    <row r="309" spans="1:10" x14ac:dyDescent="0.3">
      <c r="A309" s="27">
        <v>300</v>
      </c>
      <c r="B309" s="60"/>
      <c r="C309" s="60"/>
      <c r="D309" s="60"/>
      <c r="E309" s="60"/>
      <c r="F309" s="60"/>
      <c r="G309" s="60"/>
      <c r="H309" s="60"/>
      <c r="I309" s="60"/>
      <c r="J309" s="60"/>
    </row>
    <row r="310" spans="1:10" x14ac:dyDescent="0.3">
      <c r="A310" s="27">
        <v>301</v>
      </c>
      <c r="B310" s="60"/>
      <c r="C310" s="60"/>
      <c r="D310" s="60"/>
      <c r="E310" s="60"/>
      <c r="F310" s="60"/>
      <c r="G310" s="60"/>
      <c r="H310" s="60"/>
      <c r="I310" s="60"/>
      <c r="J310" s="60"/>
    </row>
    <row r="311" spans="1:10" x14ac:dyDescent="0.3">
      <c r="A311" s="27">
        <v>302</v>
      </c>
      <c r="B311" s="60"/>
      <c r="C311" s="60"/>
      <c r="D311" s="60"/>
      <c r="E311" s="60"/>
      <c r="F311" s="60"/>
      <c r="G311" s="60"/>
      <c r="H311" s="60"/>
      <c r="I311" s="60"/>
      <c r="J311" s="60"/>
    </row>
    <row r="312" spans="1:10" x14ac:dyDescent="0.3">
      <c r="A312" s="27">
        <v>303</v>
      </c>
      <c r="B312" s="60"/>
      <c r="C312" s="60"/>
      <c r="D312" s="60"/>
      <c r="E312" s="60"/>
      <c r="F312" s="60"/>
      <c r="G312" s="60"/>
      <c r="H312" s="60"/>
      <c r="I312" s="60"/>
      <c r="J312" s="60"/>
    </row>
    <row r="313" spans="1:10" x14ac:dyDescent="0.3">
      <c r="A313" s="27">
        <v>304</v>
      </c>
      <c r="B313" s="60"/>
      <c r="C313" s="60"/>
      <c r="D313" s="60"/>
      <c r="E313" s="60"/>
      <c r="F313" s="60"/>
      <c r="G313" s="60"/>
      <c r="H313" s="60"/>
      <c r="I313" s="60"/>
      <c r="J313" s="60"/>
    </row>
    <row r="314" spans="1:10" x14ac:dyDescent="0.3">
      <c r="A314" s="27">
        <v>305</v>
      </c>
      <c r="B314" s="60"/>
      <c r="C314" s="60"/>
      <c r="D314" s="60"/>
      <c r="E314" s="60"/>
      <c r="F314" s="60"/>
      <c r="G314" s="60"/>
      <c r="H314" s="60"/>
      <c r="I314" s="60"/>
      <c r="J314" s="60"/>
    </row>
    <row r="315" spans="1:10" x14ac:dyDescent="0.3">
      <c r="A315" s="27">
        <v>306</v>
      </c>
      <c r="B315" s="60"/>
      <c r="C315" s="60"/>
      <c r="D315" s="60"/>
      <c r="E315" s="60"/>
      <c r="F315" s="60"/>
      <c r="G315" s="60"/>
      <c r="H315" s="60"/>
      <c r="I315" s="60"/>
      <c r="J315" s="60"/>
    </row>
    <row r="316" spans="1:10" x14ac:dyDescent="0.3">
      <c r="A316" s="27">
        <v>307</v>
      </c>
      <c r="B316" s="60"/>
      <c r="C316" s="60"/>
      <c r="D316" s="60"/>
      <c r="E316" s="60"/>
      <c r="F316" s="60"/>
      <c r="G316" s="60"/>
      <c r="H316" s="60"/>
      <c r="I316" s="60"/>
      <c r="J316" s="60"/>
    </row>
    <row r="317" spans="1:10" x14ac:dyDescent="0.3">
      <c r="A317" s="27">
        <v>308</v>
      </c>
      <c r="B317" s="60"/>
      <c r="C317" s="60"/>
      <c r="D317" s="60"/>
      <c r="E317" s="60"/>
      <c r="F317" s="60"/>
      <c r="G317" s="60"/>
      <c r="H317" s="60"/>
      <c r="I317" s="60"/>
      <c r="J317" s="60"/>
    </row>
    <row r="318" spans="1:10" x14ac:dyDescent="0.3">
      <c r="A318" s="27">
        <v>309</v>
      </c>
      <c r="B318" s="60"/>
      <c r="C318" s="60"/>
      <c r="D318" s="60"/>
      <c r="E318" s="60"/>
      <c r="F318" s="60"/>
      <c r="G318" s="60"/>
      <c r="H318" s="60"/>
      <c r="I318" s="60"/>
      <c r="J318" s="60"/>
    </row>
    <row r="319" spans="1:10" x14ac:dyDescent="0.3">
      <c r="A319" s="27">
        <v>310</v>
      </c>
      <c r="B319" s="60"/>
      <c r="C319" s="60"/>
      <c r="D319" s="60"/>
      <c r="E319" s="60"/>
      <c r="F319" s="60"/>
      <c r="G319" s="60"/>
      <c r="H319" s="60"/>
      <c r="I319" s="60"/>
      <c r="J319" s="60"/>
    </row>
    <row r="320" spans="1:10" x14ac:dyDescent="0.3">
      <c r="A320" s="27">
        <v>311</v>
      </c>
      <c r="B320" s="60"/>
      <c r="C320" s="60"/>
      <c r="D320" s="60"/>
      <c r="E320" s="60"/>
      <c r="F320" s="60"/>
      <c r="G320" s="60"/>
      <c r="H320" s="60"/>
      <c r="I320" s="60"/>
      <c r="J320" s="60"/>
    </row>
    <row r="321" spans="1:10" x14ac:dyDescent="0.3">
      <c r="A321" s="27">
        <v>312</v>
      </c>
      <c r="B321" s="60"/>
      <c r="C321" s="60"/>
      <c r="D321" s="60"/>
      <c r="E321" s="60"/>
      <c r="F321" s="60"/>
      <c r="G321" s="60"/>
      <c r="H321" s="60"/>
      <c r="I321" s="60"/>
      <c r="J321" s="60"/>
    </row>
    <row r="322" spans="1:10" x14ac:dyDescent="0.3">
      <c r="A322" s="27">
        <v>313</v>
      </c>
      <c r="B322" s="60"/>
      <c r="C322" s="60"/>
      <c r="D322" s="60"/>
      <c r="E322" s="60"/>
      <c r="F322" s="60"/>
      <c r="G322" s="60"/>
      <c r="H322" s="60"/>
      <c r="I322" s="60"/>
      <c r="J322" s="60"/>
    </row>
    <row r="323" spans="1:10" x14ac:dyDescent="0.3">
      <c r="A323" s="27">
        <v>314</v>
      </c>
      <c r="B323" s="60"/>
      <c r="C323" s="60"/>
      <c r="D323" s="60"/>
      <c r="E323" s="60"/>
      <c r="F323" s="60"/>
      <c r="G323" s="60"/>
      <c r="H323" s="60"/>
      <c r="I323" s="60"/>
      <c r="J323" s="60"/>
    </row>
    <row r="324" spans="1:10" x14ac:dyDescent="0.3">
      <c r="A324" s="27">
        <v>315</v>
      </c>
      <c r="B324" s="60"/>
      <c r="C324" s="60"/>
      <c r="D324" s="60"/>
      <c r="E324" s="60"/>
      <c r="F324" s="60"/>
      <c r="G324" s="60"/>
      <c r="H324" s="60"/>
      <c r="I324" s="60"/>
      <c r="J324" s="60"/>
    </row>
    <row r="325" spans="1:10" x14ac:dyDescent="0.3">
      <c r="A325" s="27">
        <v>316</v>
      </c>
      <c r="B325" s="60"/>
      <c r="C325" s="60"/>
      <c r="D325" s="60"/>
      <c r="E325" s="60"/>
      <c r="F325" s="60"/>
      <c r="G325" s="60"/>
      <c r="H325" s="60"/>
      <c r="I325" s="60"/>
      <c r="J325" s="60"/>
    </row>
    <row r="326" spans="1:10" x14ac:dyDescent="0.3">
      <c r="A326" s="27">
        <v>317</v>
      </c>
      <c r="B326" s="60"/>
      <c r="C326" s="60"/>
      <c r="D326" s="60"/>
      <c r="E326" s="60"/>
      <c r="F326" s="60"/>
      <c r="G326" s="60"/>
      <c r="H326" s="60"/>
      <c r="I326" s="60"/>
      <c r="J326" s="60"/>
    </row>
    <row r="327" spans="1:10" x14ac:dyDescent="0.3">
      <c r="A327" s="27">
        <v>318</v>
      </c>
      <c r="B327" s="60"/>
      <c r="C327" s="60"/>
      <c r="D327" s="60"/>
      <c r="E327" s="60"/>
      <c r="F327" s="60"/>
      <c r="G327" s="60"/>
      <c r="H327" s="60"/>
      <c r="I327" s="60"/>
      <c r="J327" s="60"/>
    </row>
    <row r="328" spans="1:10" x14ac:dyDescent="0.3">
      <c r="A328" s="27">
        <v>319</v>
      </c>
      <c r="B328" s="60"/>
      <c r="C328" s="60"/>
      <c r="D328" s="60"/>
      <c r="E328" s="60"/>
      <c r="F328" s="60"/>
      <c r="G328" s="60"/>
      <c r="H328" s="60"/>
      <c r="I328" s="60"/>
      <c r="J328" s="60"/>
    </row>
    <row r="329" spans="1:10" x14ac:dyDescent="0.3">
      <c r="A329" s="27">
        <v>320</v>
      </c>
      <c r="B329" s="60"/>
      <c r="C329" s="60"/>
      <c r="D329" s="60"/>
      <c r="E329" s="60"/>
      <c r="F329" s="60"/>
      <c r="G329" s="60"/>
      <c r="H329" s="60"/>
      <c r="I329" s="60"/>
      <c r="J329" s="60"/>
    </row>
    <row r="330" spans="1:10" x14ac:dyDescent="0.3">
      <c r="A330" s="27">
        <v>321</v>
      </c>
      <c r="B330" s="60"/>
      <c r="C330" s="60"/>
      <c r="D330" s="60"/>
      <c r="E330" s="60"/>
      <c r="F330" s="60"/>
      <c r="G330" s="60"/>
      <c r="H330" s="60"/>
      <c r="I330" s="60"/>
      <c r="J330" s="60"/>
    </row>
    <row r="331" spans="1:10" x14ac:dyDescent="0.3">
      <c r="A331" s="27">
        <v>322</v>
      </c>
      <c r="B331" s="60"/>
      <c r="C331" s="60"/>
      <c r="D331" s="60"/>
      <c r="E331" s="60"/>
      <c r="F331" s="60"/>
      <c r="G331" s="60"/>
      <c r="H331" s="60"/>
      <c r="I331" s="60"/>
      <c r="J331" s="60"/>
    </row>
    <row r="332" spans="1:10" x14ac:dyDescent="0.3">
      <c r="A332" s="27">
        <v>323</v>
      </c>
      <c r="B332" s="60"/>
      <c r="C332" s="60"/>
      <c r="D332" s="60"/>
      <c r="E332" s="60"/>
      <c r="F332" s="60"/>
      <c r="G332" s="60"/>
      <c r="H332" s="60"/>
      <c r="I332" s="60"/>
      <c r="J332" s="60"/>
    </row>
    <row r="333" spans="1:10" x14ac:dyDescent="0.3">
      <c r="A333" s="27">
        <v>324</v>
      </c>
      <c r="B333" s="60"/>
      <c r="C333" s="60"/>
      <c r="D333" s="60"/>
      <c r="E333" s="60"/>
      <c r="F333" s="60"/>
      <c r="G333" s="60"/>
      <c r="H333" s="60"/>
      <c r="I333" s="60"/>
      <c r="J333" s="60"/>
    </row>
    <row r="334" spans="1:10" x14ac:dyDescent="0.3">
      <c r="A334" s="27">
        <v>325</v>
      </c>
      <c r="B334" s="60"/>
      <c r="C334" s="60"/>
      <c r="D334" s="60"/>
      <c r="E334" s="60"/>
      <c r="F334" s="60"/>
      <c r="G334" s="60"/>
      <c r="H334" s="60"/>
      <c r="I334" s="60"/>
      <c r="J334" s="60"/>
    </row>
    <row r="335" spans="1:10" x14ac:dyDescent="0.3">
      <c r="A335" s="27">
        <v>326</v>
      </c>
      <c r="B335" s="60"/>
      <c r="C335" s="60"/>
      <c r="D335" s="60"/>
      <c r="E335" s="60"/>
      <c r="F335" s="60"/>
      <c r="G335" s="60"/>
      <c r="H335" s="60"/>
      <c r="I335" s="60"/>
      <c r="J335" s="60"/>
    </row>
    <row r="336" spans="1:10" x14ac:dyDescent="0.3">
      <c r="A336" s="27">
        <v>327</v>
      </c>
      <c r="B336" s="60"/>
      <c r="C336" s="60"/>
      <c r="D336" s="60"/>
      <c r="E336" s="60"/>
      <c r="F336" s="60"/>
      <c r="G336" s="60"/>
      <c r="H336" s="60"/>
      <c r="I336" s="60"/>
      <c r="J336" s="60"/>
    </row>
    <row r="337" spans="1:10" x14ac:dyDescent="0.3">
      <c r="A337" s="27">
        <v>328</v>
      </c>
      <c r="B337" s="60"/>
      <c r="C337" s="60"/>
      <c r="D337" s="60"/>
      <c r="E337" s="60"/>
      <c r="F337" s="60"/>
      <c r="G337" s="60"/>
      <c r="H337" s="60"/>
      <c r="I337" s="60"/>
      <c r="J337" s="60"/>
    </row>
    <row r="338" spans="1:10" x14ac:dyDescent="0.3">
      <c r="A338" s="27">
        <v>329</v>
      </c>
      <c r="B338" s="60"/>
      <c r="C338" s="60"/>
      <c r="D338" s="60"/>
      <c r="E338" s="60"/>
      <c r="F338" s="60"/>
      <c r="G338" s="60"/>
      <c r="H338" s="60"/>
      <c r="I338" s="60"/>
      <c r="J338" s="60"/>
    </row>
    <row r="339" spans="1:10" x14ac:dyDescent="0.3">
      <c r="A339" s="27">
        <v>330</v>
      </c>
      <c r="B339" s="60"/>
      <c r="C339" s="60"/>
      <c r="D339" s="60"/>
      <c r="E339" s="60"/>
      <c r="F339" s="60"/>
      <c r="G339" s="60"/>
      <c r="H339" s="60"/>
      <c r="I339" s="60"/>
      <c r="J339" s="60"/>
    </row>
    <row r="340" spans="1:10" x14ac:dyDescent="0.3">
      <c r="A340" s="27">
        <v>331</v>
      </c>
      <c r="B340" s="60"/>
      <c r="C340" s="60"/>
      <c r="D340" s="60"/>
      <c r="E340" s="60"/>
      <c r="F340" s="60"/>
      <c r="G340" s="60"/>
      <c r="H340" s="60"/>
      <c r="I340" s="60"/>
      <c r="J340" s="60"/>
    </row>
    <row r="341" spans="1:10" x14ac:dyDescent="0.3">
      <c r="A341" s="27">
        <v>332</v>
      </c>
      <c r="B341" s="60"/>
      <c r="C341" s="60"/>
      <c r="D341" s="60"/>
      <c r="E341" s="60"/>
      <c r="F341" s="60"/>
      <c r="G341" s="60"/>
      <c r="H341" s="60"/>
      <c r="I341" s="60"/>
      <c r="J341" s="60"/>
    </row>
    <row r="342" spans="1:10" x14ac:dyDescent="0.3">
      <c r="A342" s="27">
        <v>333</v>
      </c>
      <c r="B342" s="60"/>
      <c r="C342" s="60"/>
      <c r="D342" s="60"/>
      <c r="E342" s="60"/>
      <c r="F342" s="60"/>
      <c r="G342" s="60"/>
      <c r="H342" s="60"/>
      <c r="I342" s="60"/>
      <c r="J342" s="60"/>
    </row>
    <row r="343" spans="1:10" x14ac:dyDescent="0.3">
      <c r="A343" s="27">
        <v>334</v>
      </c>
      <c r="B343" s="60"/>
      <c r="C343" s="60"/>
      <c r="D343" s="60"/>
      <c r="E343" s="60"/>
      <c r="F343" s="60"/>
      <c r="G343" s="60"/>
      <c r="H343" s="60"/>
      <c r="I343" s="60"/>
      <c r="J343" s="60"/>
    </row>
    <row r="344" spans="1:10" x14ac:dyDescent="0.3">
      <c r="A344" s="27">
        <v>335</v>
      </c>
      <c r="B344" s="60"/>
      <c r="C344" s="60"/>
      <c r="D344" s="60"/>
      <c r="E344" s="60"/>
      <c r="F344" s="60"/>
      <c r="G344" s="60"/>
      <c r="H344" s="60"/>
      <c r="I344" s="60"/>
      <c r="J344" s="60"/>
    </row>
    <row r="345" spans="1:10" x14ac:dyDescent="0.3">
      <c r="A345" s="27">
        <v>336</v>
      </c>
      <c r="B345" s="60"/>
      <c r="C345" s="60"/>
      <c r="D345" s="60"/>
      <c r="E345" s="60"/>
      <c r="F345" s="60"/>
      <c r="G345" s="60"/>
      <c r="H345" s="60"/>
      <c r="I345" s="60"/>
      <c r="J345" s="60"/>
    </row>
    <row r="346" spans="1:10" x14ac:dyDescent="0.3">
      <c r="A346" s="27">
        <v>337</v>
      </c>
      <c r="B346" s="60"/>
      <c r="C346" s="60"/>
      <c r="D346" s="60"/>
      <c r="E346" s="60"/>
      <c r="F346" s="60"/>
      <c r="G346" s="60"/>
      <c r="H346" s="60"/>
      <c r="I346" s="60"/>
      <c r="J346" s="60"/>
    </row>
    <row r="347" spans="1:10" x14ac:dyDescent="0.3">
      <c r="A347" s="27">
        <v>338</v>
      </c>
      <c r="B347" s="60"/>
      <c r="C347" s="60"/>
      <c r="D347" s="60"/>
      <c r="E347" s="60"/>
      <c r="F347" s="60"/>
      <c r="G347" s="60"/>
      <c r="H347" s="60"/>
      <c r="I347" s="60"/>
      <c r="J347" s="60"/>
    </row>
    <row r="348" spans="1:10" x14ac:dyDescent="0.3">
      <c r="A348" s="27">
        <v>339</v>
      </c>
      <c r="B348" s="60"/>
      <c r="C348" s="60"/>
      <c r="D348" s="60"/>
      <c r="E348" s="60"/>
      <c r="F348" s="60"/>
      <c r="G348" s="60"/>
      <c r="H348" s="60"/>
      <c r="I348" s="60"/>
      <c r="J348" s="60"/>
    </row>
    <row r="349" spans="1:10" x14ac:dyDescent="0.3">
      <c r="A349" s="27">
        <v>340</v>
      </c>
      <c r="B349" s="60"/>
      <c r="C349" s="60"/>
      <c r="D349" s="60"/>
      <c r="E349" s="60"/>
      <c r="F349" s="60"/>
      <c r="G349" s="60"/>
      <c r="H349" s="60"/>
      <c r="I349" s="60"/>
      <c r="J349" s="60"/>
    </row>
    <row r="350" spans="1:10" x14ac:dyDescent="0.3">
      <c r="A350" s="27">
        <v>341</v>
      </c>
      <c r="B350" s="60"/>
      <c r="C350" s="60"/>
      <c r="D350" s="60"/>
      <c r="E350" s="60"/>
      <c r="F350" s="60"/>
      <c r="G350" s="60"/>
      <c r="H350" s="60"/>
      <c r="I350" s="60"/>
      <c r="J350" s="60"/>
    </row>
    <row r="351" spans="1:10" x14ac:dyDescent="0.3">
      <c r="A351" s="27">
        <v>342</v>
      </c>
      <c r="B351" s="60"/>
      <c r="C351" s="60"/>
      <c r="D351" s="60"/>
      <c r="E351" s="60"/>
      <c r="F351" s="60"/>
      <c r="G351" s="60"/>
      <c r="H351" s="60"/>
      <c r="I351" s="60"/>
      <c r="J351" s="60"/>
    </row>
    <row r="352" spans="1:10" x14ac:dyDescent="0.3">
      <c r="A352" s="27">
        <v>343</v>
      </c>
      <c r="B352" s="60"/>
      <c r="C352" s="60"/>
      <c r="D352" s="60"/>
      <c r="E352" s="60"/>
      <c r="F352" s="60"/>
      <c r="G352" s="60"/>
      <c r="H352" s="60"/>
      <c r="I352" s="60"/>
      <c r="J352" s="60"/>
    </row>
    <row r="353" spans="1:10" x14ac:dyDescent="0.3">
      <c r="A353" s="27">
        <v>344</v>
      </c>
      <c r="B353" s="60"/>
      <c r="C353" s="60"/>
      <c r="D353" s="60"/>
      <c r="E353" s="60"/>
      <c r="F353" s="60"/>
      <c r="G353" s="60"/>
      <c r="H353" s="60"/>
      <c r="I353" s="60"/>
      <c r="J353" s="60"/>
    </row>
    <row r="354" spans="1:10" x14ac:dyDescent="0.3">
      <c r="A354" s="27">
        <v>345</v>
      </c>
      <c r="B354" s="60"/>
      <c r="C354" s="60"/>
      <c r="D354" s="60"/>
      <c r="E354" s="60"/>
      <c r="F354" s="60"/>
      <c r="G354" s="60"/>
      <c r="H354" s="60"/>
      <c r="I354" s="60"/>
      <c r="J354" s="60"/>
    </row>
    <row r="355" spans="1:10" x14ac:dyDescent="0.3">
      <c r="A355" s="27">
        <v>346</v>
      </c>
      <c r="B355" s="60"/>
      <c r="C355" s="60"/>
      <c r="D355" s="60"/>
      <c r="E355" s="60"/>
      <c r="F355" s="60"/>
      <c r="G355" s="60"/>
      <c r="H355" s="60"/>
      <c r="I355" s="60"/>
      <c r="J355" s="60"/>
    </row>
    <row r="356" spans="1:10" x14ac:dyDescent="0.3">
      <c r="A356" s="27">
        <v>347</v>
      </c>
      <c r="B356" s="60"/>
      <c r="C356" s="60"/>
      <c r="D356" s="60"/>
      <c r="E356" s="60"/>
      <c r="F356" s="60"/>
      <c r="G356" s="60"/>
      <c r="H356" s="60"/>
      <c r="I356" s="60"/>
      <c r="J356" s="60"/>
    </row>
    <row r="357" spans="1:10" x14ac:dyDescent="0.3">
      <c r="A357" s="27">
        <v>348</v>
      </c>
      <c r="B357" s="60"/>
      <c r="C357" s="60"/>
      <c r="D357" s="60"/>
      <c r="E357" s="60"/>
      <c r="F357" s="60"/>
      <c r="G357" s="60"/>
      <c r="H357" s="60"/>
      <c r="I357" s="60"/>
      <c r="J357" s="60"/>
    </row>
    <row r="358" spans="1:10" x14ac:dyDescent="0.3">
      <c r="A358" s="27">
        <v>349</v>
      </c>
      <c r="B358" s="60"/>
      <c r="C358" s="60"/>
      <c r="D358" s="60"/>
      <c r="E358" s="60"/>
      <c r="F358" s="60"/>
      <c r="G358" s="60"/>
      <c r="H358" s="60"/>
      <c r="I358" s="60"/>
      <c r="J358" s="60"/>
    </row>
    <row r="359" spans="1:10" x14ac:dyDescent="0.3">
      <c r="A359" s="27">
        <v>350</v>
      </c>
      <c r="B359" s="60"/>
      <c r="C359" s="60"/>
      <c r="D359" s="60"/>
      <c r="E359" s="60"/>
      <c r="F359" s="60"/>
      <c r="G359" s="60"/>
      <c r="H359" s="60"/>
      <c r="I359" s="60"/>
      <c r="J359" s="60"/>
    </row>
    <row r="360" spans="1:10" x14ac:dyDescent="0.3">
      <c r="A360" s="27">
        <v>351</v>
      </c>
      <c r="B360" s="60"/>
      <c r="C360" s="60"/>
      <c r="D360" s="60"/>
      <c r="E360" s="60"/>
      <c r="F360" s="60"/>
      <c r="G360" s="60"/>
      <c r="H360" s="60"/>
      <c r="I360" s="60"/>
      <c r="J360" s="60"/>
    </row>
    <row r="361" spans="1:10" x14ac:dyDescent="0.3">
      <c r="A361" s="27">
        <v>352</v>
      </c>
      <c r="B361" s="60"/>
      <c r="C361" s="60"/>
      <c r="D361" s="60"/>
      <c r="E361" s="60"/>
      <c r="F361" s="60"/>
      <c r="G361" s="60"/>
      <c r="H361" s="60"/>
      <c r="I361" s="60"/>
      <c r="J361" s="60"/>
    </row>
    <row r="362" spans="1:10" x14ac:dyDescent="0.3">
      <c r="A362" s="27">
        <v>353</v>
      </c>
      <c r="B362" s="60"/>
      <c r="C362" s="60"/>
      <c r="D362" s="60"/>
      <c r="E362" s="60"/>
      <c r="F362" s="60"/>
      <c r="G362" s="60"/>
      <c r="H362" s="60"/>
      <c r="I362" s="60"/>
      <c r="J362" s="60"/>
    </row>
    <row r="363" spans="1:10" x14ac:dyDescent="0.3">
      <c r="A363" s="27">
        <v>354</v>
      </c>
      <c r="B363" s="60"/>
      <c r="C363" s="60"/>
      <c r="D363" s="60"/>
      <c r="E363" s="60"/>
      <c r="F363" s="60"/>
      <c r="G363" s="60"/>
      <c r="H363" s="60"/>
      <c r="I363" s="60"/>
      <c r="J363" s="60"/>
    </row>
    <row r="364" spans="1:10" x14ac:dyDescent="0.3">
      <c r="A364" s="27">
        <v>355</v>
      </c>
      <c r="B364" s="60"/>
      <c r="C364" s="60"/>
      <c r="D364" s="60"/>
      <c r="E364" s="60"/>
      <c r="F364" s="60"/>
      <c r="G364" s="60"/>
      <c r="H364" s="60"/>
      <c r="I364" s="60"/>
      <c r="J364" s="60"/>
    </row>
    <row r="365" spans="1:10" x14ac:dyDescent="0.3">
      <c r="A365" s="27">
        <v>356</v>
      </c>
      <c r="B365" s="60"/>
      <c r="C365" s="60"/>
      <c r="D365" s="60"/>
      <c r="E365" s="60"/>
      <c r="F365" s="60"/>
      <c r="G365" s="60"/>
      <c r="H365" s="60"/>
      <c r="I365" s="60"/>
      <c r="J365" s="60"/>
    </row>
    <row r="366" spans="1:10" x14ac:dyDescent="0.3">
      <c r="A366" s="27">
        <v>357</v>
      </c>
      <c r="B366" s="60"/>
      <c r="C366" s="60"/>
      <c r="D366" s="60"/>
      <c r="E366" s="60"/>
      <c r="F366" s="60"/>
      <c r="G366" s="60"/>
      <c r="H366" s="60"/>
      <c r="I366" s="60"/>
      <c r="J366" s="60"/>
    </row>
    <row r="367" spans="1:10" x14ac:dyDescent="0.3">
      <c r="A367" s="27">
        <v>358</v>
      </c>
      <c r="B367" s="60"/>
      <c r="C367" s="60"/>
      <c r="D367" s="60"/>
      <c r="E367" s="60"/>
      <c r="F367" s="60"/>
      <c r="G367" s="60"/>
      <c r="H367" s="60"/>
      <c r="I367" s="60"/>
      <c r="J367" s="60"/>
    </row>
    <row r="368" spans="1:10" x14ac:dyDescent="0.3">
      <c r="A368" s="27">
        <v>359</v>
      </c>
      <c r="B368" s="60"/>
      <c r="C368" s="60"/>
      <c r="D368" s="60"/>
      <c r="E368" s="60"/>
      <c r="F368" s="60"/>
      <c r="G368" s="60"/>
      <c r="H368" s="60"/>
      <c r="I368" s="60"/>
      <c r="J368" s="60"/>
    </row>
    <row r="369" spans="1:10" x14ac:dyDescent="0.3">
      <c r="A369" s="27">
        <v>360</v>
      </c>
      <c r="B369" s="60"/>
      <c r="C369" s="60"/>
      <c r="D369" s="60"/>
      <c r="E369" s="60"/>
      <c r="F369" s="60"/>
      <c r="G369" s="60"/>
      <c r="H369" s="60"/>
      <c r="I369" s="60"/>
      <c r="J369" s="60"/>
    </row>
    <row r="370" spans="1:10" x14ac:dyDescent="0.3">
      <c r="A370" s="27">
        <v>361</v>
      </c>
      <c r="B370" s="60"/>
      <c r="C370" s="60"/>
      <c r="D370" s="60"/>
      <c r="E370" s="60"/>
      <c r="F370" s="60"/>
      <c r="G370" s="60"/>
      <c r="H370" s="60"/>
      <c r="I370" s="60"/>
      <c r="J370" s="60"/>
    </row>
    <row r="371" spans="1:10" x14ac:dyDescent="0.3">
      <c r="A371" s="27">
        <v>362</v>
      </c>
      <c r="B371" s="60"/>
      <c r="C371" s="60"/>
      <c r="D371" s="60"/>
      <c r="E371" s="60"/>
      <c r="F371" s="60"/>
      <c r="G371" s="60"/>
      <c r="H371" s="60"/>
      <c r="I371" s="60"/>
      <c r="J371" s="60"/>
    </row>
    <row r="372" spans="1:10" x14ac:dyDescent="0.3">
      <c r="A372" s="27">
        <v>363</v>
      </c>
      <c r="B372" s="60"/>
      <c r="C372" s="60"/>
      <c r="D372" s="60"/>
      <c r="E372" s="60"/>
      <c r="F372" s="60"/>
      <c r="G372" s="60"/>
      <c r="H372" s="60"/>
      <c r="I372" s="60"/>
      <c r="J372" s="60"/>
    </row>
    <row r="373" spans="1:10" x14ac:dyDescent="0.3">
      <c r="A373" s="27">
        <v>364</v>
      </c>
      <c r="B373" s="60"/>
      <c r="C373" s="60"/>
      <c r="D373" s="60"/>
      <c r="E373" s="60"/>
      <c r="F373" s="60"/>
      <c r="G373" s="60"/>
      <c r="H373" s="60"/>
      <c r="I373" s="60"/>
      <c r="J373" s="60"/>
    </row>
    <row r="374" spans="1:10" x14ac:dyDescent="0.3">
      <c r="A374" s="27">
        <v>365</v>
      </c>
      <c r="B374" s="60"/>
      <c r="C374" s="60"/>
      <c r="D374" s="60"/>
      <c r="E374" s="60"/>
      <c r="F374" s="60"/>
      <c r="G374" s="60"/>
      <c r="H374" s="60"/>
      <c r="I374" s="60"/>
      <c r="J374" s="60"/>
    </row>
    <row r="375" spans="1:10" x14ac:dyDescent="0.3">
      <c r="A375" s="27">
        <v>366</v>
      </c>
      <c r="B375" s="60"/>
      <c r="C375" s="60"/>
      <c r="D375" s="60"/>
      <c r="E375" s="60"/>
      <c r="F375" s="60"/>
      <c r="G375" s="60"/>
      <c r="H375" s="60"/>
      <c r="I375" s="60"/>
      <c r="J375" s="60"/>
    </row>
    <row r="376" spans="1:10" x14ac:dyDescent="0.3">
      <c r="A376" s="27">
        <v>367</v>
      </c>
      <c r="B376" s="60"/>
      <c r="C376" s="60"/>
      <c r="D376" s="60"/>
      <c r="E376" s="60"/>
      <c r="F376" s="60"/>
      <c r="G376" s="60"/>
      <c r="H376" s="60"/>
      <c r="I376" s="60"/>
      <c r="J376" s="60"/>
    </row>
    <row r="377" spans="1:10" x14ac:dyDescent="0.3">
      <c r="A377" s="27">
        <v>368</v>
      </c>
      <c r="B377" s="60"/>
      <c r="C377" s="60"/>
      <c r="D377" s="60"/>
      <c r="E377" s="60"/>
      <c r="F377" s="60"/>
      <c r="G377" s="60"/>
      <c r="H377" s="60"/>
      <c r="I377" s="60"/>
      <c r="J377" s="60"/>
    </row>
    <row r="378" spans="1:10" x14ac:dyDescent="0.3">
      <c r="A378" s="27">
        <v>369</v>
      </c>
      <c r="B378" s="60"/>
      <c r="C378" s="60"/>
      <c r="D378" s="60"/>
      <c r="E378" s="60"/>
      <c r="F378" s="60"/>
      <c r="G378" s="60"/>
      <c r="H378" s="60"/>
      <c r="I378" s="60"/>
      <c r="J378" s="60"/>
    </row>
    <row r="379" spans="1:10" x14ac:dyDescent="0.3">
      <c r="A379" s="27">
        <v>370</v>
      </c>
      <c r="B379" s="60"/>
      <c r="C379" s="60"/>
      <c r="D379" s="60"/>
      <c r="E379" s="60"/>
      <c r="F379" s="60"/>
      <c r="G379" s="60"/>
      <c r="H379" s="60"/>
      <c r="I379" s="60"/>
      <c r="J379" s="60"/>
    </row>
    <row r="380" spans="1:10" x14ac:dyDescent="0.3">
      <c r="A380" s="27">
        <v>371</v>
      </c>
      <c r="B380" s="60"/>
      <c r="C380" s="60"/>
      <c r="D380" s="60"/>
      <c r="E380" s="60"/>
      <c r="F380" s="60"/>
      <c r="G380" s="60"/>
      <c r="H380" s="60"/>
      <c r="I380" s="60"/>
      <c r="J380" s="60"/>
    </row>
    <row r="381" spans="1:10" x14ac:dyDescent="0.3">
      <c r="A381" s="27">
        <v>372</v>
      </c>
      <c r="B381" s="60"/>
      <c r="C381" s="60"/>
      <c r="D381" s="60"/>
      <c r="E381" s="60"/>
      <c r="F381" s="60"/>
      <c r="G381" s="60"/>
      <c r="H381" s="60"/>
      <c r="I381" s="60"/>
      <c r="J381" s="60"/>
    </row>
    <row r="382" spans="1:10" x14ac:dyDescent="0.3">
      <c r="A382" s="27">
        <v>373</v>
      </c>
      <c r="B382" s="60"/>
      <c r="C382" s="60"/>
      <c r="D382" s="60"/>
      <c r="E382" s="60"/>
      <c r="F382" s="60"/>
      <c r="G382" s="60"/>
      <c r="H382" s="60"/>
      <c r="I382" s="60"/>
      <c r="J382" s="60"/>
    </row>
    <row r="383" spans="1:10" x14ac:dyDescent="0.3">
      <c r="A383" s="27">
        <v>374</v>
      </c>
      <c r="B383" s="60"/>
      <c r="C383" s="60"/>
      <c r="D383" s="60"/>
      <c r="E383" s="60"/>
      <c r="F383" s="60"/>
      <c r="G383" s="60"/>
      <c r="H383" s="60"/>
      <c r="I383" s="60"/>
      <c r="J383" s="60"/>
    </row>
    <row r="384" spans="1:10" x14ac:dyDescent="0.3">
      <c r="A384" s="27">
        <v>375</v>
      </c>
      <c r="B384" s="60"/>
      <c r="C384" s="60"/>
      <c r="D384" s="60"/>
      <c r="E384" s="60"/>
      <c r="F384" s="60"/>
      <c r="G384" s="60"/>
      <c r="H384" s="60"/>
      <c r="I384" s="60"/>
      <c r="J384" s="60"/>
    </row>
    <row r="385" spans="1:10" x14ac:dyDescent="0.3">
      <c r="A385" s="27">
        <v>376</v>
      </c>
      <c r="B385" s="60"/>
      <c r="C385" s="60"/>
      <c r="D385" s="60"/>
      <c r="E385" s="60"/>
      <c r="F385" s="60"/>
      <c r="G385" s="60"/>
      <c r="H385" s="60"/>
      <c r="I385" s="60"/>
      <c r="J385" s="60"/>
    </row>
    <row r="386" spans="1:10" x14ac:dyDescent="0.3">
      <c r="A386" s="27">
        <v>377</v>
      </c>
      <c r="B386" s="60"/>
      <c r="C386" s="60"/>
      <c r="D386" s="60"/>
      <c r="E386" s="60"/>
      <c r="F386" s="60"/>
      <c r="G386" s="60"/>
      <c r="H386" s="60"/>
      <c r="I386" s="60"/>
      <c r="J386" s="60"/>
    </row>
    <row r="387" spans="1:10" x14ac:dyDescent="0.3">
      <c r="A387" s="27">
        <v>378</v>
      </c>
      <c r="B387" s="60"/>
      <c r="C387" s="60"/>
      <c r="D387" s="60"/>
      <c r="E387" s="60"/>
      <c r="F387" s="60"/>
      <c r="G387" s="60"/>
      <c r="H387" s="60"/>
      <c r="I387" s="60"/>
      <c r="J387" s="60"/>
    </row>
    <row r="388" spans="1:10" x14ac:dyDescent="0.3">
      <c r="A388" s="27">
        <v>379</v>
      </c>
      <c r="B388" s="60"/>
      <c r="C388" s="60"/>
      <c r="D388" s="60"/>
      <c r="E388" s="60"/>
      <c r="F388" s="60"/>
      <c r="G388" s="60"/>
      <c r="H388" s="60"/>
      <c r="I388" s="60"/>
      <c r="J388" s="60"/>
    </row>
    <row r="389" spans="1:10" x14ac:dyDescent="0.3">
      <c r="A389" s="27">
        <v>380</v>
      </c>
      <c r="B389" s="60"/>
      <c r="C389" s="60"/>
      <c r="D389" s="60"/>
      <c r="E389" s="60"/>
      <c r="F389" s="60"/>
      <c r="G389" s="60"/>
      <c r="H389" s="60"/>
      <c r="I389" s="60"/>
      <c r="J389" s="60"/>
    </row>
    <row r="390" spans="1:10" x14ac:dyDescent="0.3">
      <c r="A390" s="27">
        <v>381</v>
      </c>
      <c r="B390" s="60"/>
      <c r="C390" s="60"/>
      <c r="D390" s="60"/>
      <c r="E390" s="60"/>
      <c r="F390" s="60"/>
      <c r="G390" s="60"/>
      <c r="H390" s="60"/>
      <c r="I390" s="60"/>
      <c r="J390" s="60"/>
    </row>
    <row r="391" spans="1:10" x14ac:dyDescent="0.3">
      <c r="A391" s="27">
        <v>382</v>
      </c>
      <c r="B391" s="60"/>
      <c r="C391" s="60"/>
      <c r="D391" s="60"/>
      <c r="E391" s="60"/>
      <c r="F391" s="60"/>
      <c r="G391" s="60"/>
      <c r="H391" s="60"/>
      <c r="I391" s="60"/>
      <c r="J391" s="60"/>
    </row>
    <row r="392" spans="1:10" x14ac:dyDescent="0.3">
      <c r="A392" s="27">
        <v>383</v>
      </c>
      <c r="B392" s="60"/>
      <c r="C392" s="60"/>
      <c r="D392" s="60"/>
      <c r="E392" s="60"/>
      <c r="F392" s="60"/>
      <c r="G392" s="60"/>
      <c r="H392" s="60"/>
      <c r="I392" s="60"/>
      <c r="J392" s="60"/>
    </row>
    <row r="393" spans="1:10" x14ac:dyDescent="0.3">
      <c r="A393" s="27">
        <v>384</v>
      </c>
      <c r="B393" s="60"/>
      <c r="C393" s="60"/>
      <c r="D393" s="60"/>
      <c r="E393" s="60"/>
      <c r="F393" s="60"/>
      <c r="G393" s="60"/>
      <c r="H393" s="60"/>
      <c r="I393" s="60"/>
      <c r="J393" s="60"/>
    </row>
    <row r="394" spans="1:10" x14ac:dyDescent="0.3">
      <c r="A394" s="27">
        <v>385</v>
      </c>
      <c r="B394" s="60"/>
      <c r="C394" s="60"/>
      <c r="D394" s="60"/>
      <c r="E394" s="60"/>
      <c r="F394" s="60"/>
      <c r="G394" s="60"/>
      <c r="H394" s="60"/>
      <c r="I394" s="60"/>
      <c r="J394" s="60"/>
    </row>
    <row r="395" spans="1:10" x14ac:dyDescent="0.3">
      <c r="A395" s="27">
        <v>386</v>
      </c>
      <c r="B395" s="60"/>
      <c r="C395" s="60"/>
      <c r="D395" s="60"/>
      <c r="E395" s="60"/>
      <c r="F395" s="60"/>
      <c r="G395" s="60"/>
      <c r="H395" s="60"/>
      <c r="I395" s="60"/>
      <c r="J395" s="60"/>
    </row>
    <row r="396" spans="1:10" x14ac:dyDescent="0.3">
      <c r="A396" s="27">
        <v>387</v>
      </c>
      <c r="B396" s="60"/>
      <c r="C396" s="60"/>
      <c r="D396" s="60"/>
      <c r="E396" s="60"/>
      <c r="F396" s="60"/>
      <c r="G396" s="60"/>
      <c r="H396" s="60"/>
      <c r="I396" s="60"/>
      <c r="J396" s="60"/>
    </row>
    <row r="397" spans="1:10" x14ac:dyDescent="0.3">
      <c r="A397" s="27">
        <v>388</v>
      </c>
      <c r="B397" s="60"/>
      <c r="C397" s="60"/>
      <c r="D397" s="60"/>
      <c r="E397" s="60"/>
      <c r="F397" s="60"/>
      <c r="G397" s="60"/>
      <c r="H397" s="60"/>
      <c r="I397" s="60"/>
      <c r="J397" s="60"/>
    </row>
    <row r="398" spans="1:10" x14ac:dyDescent="0.3">
      <c r="A398" s="27">
        <v>389</v>
      </c>
      <c r="B398" s="60"/>
      <c r="C398" s="60"/>
      <c r="D398" s="60"/>
      <c r="E398" s="60"/>
      <c r="F398" s="60"/>
      <c r="G398" s="60"/>
      <c r="H398" s="60"/>
      <c r="I398" s="60"/>
      <c r="J398" s="60"/>
    </row>
    <row r="399" spans="1:10" x14ac:dyDescent="0.3">
      <c r="A399" s="27">
        <v>390</v>
      </c>
      <c r="B399" s="60"/>
      <c r="C399" s="60"/>
      <c r="D399" s="60"/>
      <c r="E399" s="60"/>
      <c r="F399" s="60"/>
      <c r="G399" s="60"/>
      <c r="H399" s="60"/>
      <c r="I399" s="60"/>
      <c r="J399" s="60"/>
    </row>
    <row r="400" spans="1:10" x14ac:dyDescent="0.3">
      <c r="A400" s="27">
        <v>391</v>
      </c>
      <c r="B400" s="60"/>
      <c r="C400" s="60"/>
      <c r="D400" s="60"/>
      <c r="E400" s="60"/>
      <c r="F400" s="60"/>
      <c r="G400" s="60"/>
      <c r="H400" s="60"/>
      <c r="I400" s="60"/>
      <c r="J400" s="60"/>
    </row>
    <row r="401" spans="1:10" x14ac:dyDescent="0.3">
      <c r="A401" s="27">
        <v>392</v>
      </c>
      <c r="B401" s="60"/>
      <c r="C401" s="60"/>
      <c r="D401" s="60"/>
      <c r="E401" s="60"/>
      <c r="F401" s="60"/>
      <c r="G401" s="60"/>
      <c r="H401" s="60"/>
      <c r="I401" s="60"/>
      <c r="J401" s="60"/>
    </row>
    <row r="402" spans="1:10" x14ac:dyDescent="0.3">
      <c r="A402" s="27">
        <v>393</v>
      </c>
      <c r="B402" s="60"/>
      <c r="C402" s="60"/>
      <c r="D402" s="60"/>
      <c r="E402" s="60"/>
      <c r="F402" s="60"/>
      <c r="G402" s="60"/>
      <c r="H402" s="60"/>
      <c r="I402" s="60"/>
      <c r="J402" s="60"/>
    </row>
    <row r="403" spans="1:10" x14ac:dyDescent="0.3">
      <c r="A403" s="27">
        <v>394</v>
      </c>
      <c r="B403" s="60"/>
      <c r="C403" s="60"/>
      <c r="D403" s="60"/>
      <c r="E403" s="60"/>
      <c r="F403" s="60"/>
      <c r="G403" s="60"/>
      <c r="H403" s="60"/>
      <c r="I403" s="60"/>
      <c r="J403" s="60"/>
    </row>
    <row r="404" spans="1:10" x14ac:dyDescent="0.3">
      <c r="A404" s="27">
        <v>395</v>
      </c>
      <c r="B404" s="60"/>
      <c r="C404" s="60"/>
      <c r="D404" s="60"/>
      <c r="E404" s="60"/>
      <c r="F404" s="60"/>
      <c r="G404" s="60"/>
      <c r="H404" s="60"/>
      <c r="I404" s="60"/>
      <c r="J404" s="60"/>
    </row>
    <row r="405" spans="1:10" x14ac:dyDescent="0.3">
      <c r="A405" s="27">
        <v>396</v>
      </c>
      <c r="B405" s="60"/>
      <c r="C405" s="60"/>
      <c r="D405" s="60"/>
      <c r="E405" s="60"/>
      <c r="F405" s="60"/>
      <c r="G405" s="60"/>
      <c r="H405" s="60"/>
      <c r="I405" s="60"/>
      <c r="J405" s="60"/>
    </row>
    <row r="406" spans="1:10" x14ac:dyDescent="0.3">
      <c r="A406" s="27">
        <v>397</v>
      </c>
      <c r="B406" s="60"/>
      <c r="C406" s="60"/>
      <c r="D406" s="60"/>
      <c r="E406" s="60"/>
      <c r="F406" s="60"/>
      <c r="G406" s="60"/>
      <c r="H406" s="60"/>
      <c r="I406" s="60"/>
      <c r="J406" s="60"/>
    </row>
    <row r="407" spans="1:10" x14ac:dyDescent="0.3">
      <c r="A407" s="27">
        <v>398</v>
      </c>
      <c r="B407" s="60"/>
      <c r="C407" s="60"/>
      <c r="D407" s="60"/>
      <c r="E407" s="60"/>
      <c r="F407" s="60"/>
      <c r="G407" s="60"/>
      <c r="H407" s="60"/>
      <c r="I407" s="60"/>
      <c r="J407" s="60"/>
    </row>
    <row r="408" spans="1:10" x14ac:dyDescent="0.3">
      <c r="A408" s="27">
        <v>399</v>
      </c>
      <c r="B408" s="60"/>
      <c r="C408" s="60"/>
      <c r="D408" s="60"/>
      <c r="E408" s="60"/>
      <c r="F408" s="60"/>
      <c r="G408" s="60"/>
      <c r="H408" s="60"/>
      <c r="I408" s="60"/>
      <c r="J408" s="60"/>
    </row>
    <row r="409" spans="1:10" x14ac:dyDescent="0.3">
      <c r="A409" s="27">
        <v>400</v>
      </c>
      <c r="B409" s="60"/>
      <c r="C409" s="60"/>
      <c r="D409" s="60"/>
      <c r="E409" s="60"/>
      <c r="F409" s="60"/>
      <c r="G409" s="60"/>
      <c r="H409" s="60"/>
      <c r="I409" s="60"/>
      <c r="J409" s="60"/>
    </row>
    <row r="410" spans="1:10" x14ac:dyDescent="0.3">
      <c r="A410" s="27">
        <v>401</v>
      </c>
      <c r="B410" s="60"/>
      <c r="C410" s="60"/>
      <c r="D410" s="60"/>
      <c r="E410" s="60"/>
      <c r="F410" s="60"/>
      <c r="G410" s="60"/>
      <c r="H410" s="60"/>
      <c r="I410" s="60"/>
      <c r="J410" s="60"/>
    </row>
    <row r="411" spans="1:10" x14ac:dyDescent="0.3">
      <c r="A411" s="27">
        <v>402</v>
      </c>
      <c r="B411" s="60"/>
      <c r="C411" s="60"/>
      <c r="D411" s="60"/>
      <c r="E411" s="60"/>
      <c r="F411" s="60"/>
      <c r="G411" s="60"/>
      <c r="H411" s="60"/>
      <c r="I411" s="60"/>
      <c r="J411" s="60"/>
    </row>
    <row r="412" spans="1:10" x14ac:dyDescent="0.3">
      <c r="A412" s="27">
        <v>403</v>
      </c>
      <c r="B412" s="60"/>
      <c r="C412" s="60"/>
      <c r="D412" s="60"/>
      <c r="E412" s="60"/>
      <c r="F412" s="60"/>
      <c r="G412" s="60"/>
      <c r="H412" s="60"/>
      <c r="I412" s="60"/>
      <c r="J412" s="60"/>
    </row>
    <row r="413" spans="1:10" x14ac:dyDescent="0.3">
      <c r="A413" s="27">
        <v>404</v>
      </c>
      <c r="B413" s="60"/>
      <c r="C413" s="60"/>
      <c r="D413" s="60"/>
      <c r="E413" s="60"/>
      <c r="F413" s="60"/>
      <c r="G413" s="60"/>
      <c r="H413" s="60"/>
      <c r="I413" s="60"/>
      <c r="J413" s="60"/>
    </row>
    <row r="414" spans="1:10" x14ac:dyDescent="0.3">
      <c r="A414" s="27">
        <v>405</v>
      </c>
      <c r="B414" s="60"/>
      <c r="C414" s="60"/>
      <c r="D414" s="60"/>
      <c r="E414" s="60"/>
      <c r="F414" s="60"/>
      <c r="G414" s="60"/>
      <c r="H414" s="60"/>
      <c r="I414" s="60"/>
      <c r="J414" s="60"/>
    </row>
    <row r="415" spans="1:10" x14ac:dyDescent="0.3">
      <c r="A415" s="27">
        <v>406</v>
      </c>
      <c r="B415" s="60"/>
      <c r="C415" s="60"/>
      <c r="D415" s="60"/>
      <c r="E415" s="60"/>
      <c r="F415" s="60"/>
      <c r="G415" s="60"/>
      <c r="H415" s="60"/>
      <c r="I415" s="60"/>
      <c r="J415" s="60"/>
    </row>
    <row r="416" spans="1:10" x14ac:dyDescent="0.3">
      <c r="A416" s="27">
        <v>407</v>
      </c>
      <c r="B416" s="60"/>
      <c r="C416" s="60"/>
      <c r="D416" s="60"/>
      <c r="E416" s="60"/>
      <c r="F416" s="60"/>
      <c r="G416" s="60"/>
      <c r="H416" s="60"/>
      <c r="I416" s="60"/>
      <c r="J416" s="60"/>
    </row>
    <row r="417" spans="1:10" x14ac:dyDescent="0.3">
      <c r="A417" s="27">
        <v>408</v>
      </c>
      <c r="B417" s="60"/>
      <c r="C417" s="60"/>
      <c r="D417" s="60"/>
      <c r="E417" s="60"/>
      <c r="F417" s="60"/>
      <c r="G417" s="60"/>
      <c r="H417" s="60"/>
      <c r="I417" s="60"/>
      <c r="J417" s="60"/>
    </row>
    <row r="418" spans="1:10" x14ac:dyDescent="0.3">
      <c r="A418" s="27">
        <v>409</v>
      </c>
      <c r="B418" s="60"/>
      <c r="C418" s="60"/>
      <c r="D418" s="60"/>
      <c r="E418" s="60"/>
      <c r="F418" s="60"/>
      <c r="G418" s="60"/>
      <c r="H418" s="60"/>
      <c r="I418" s="60"/>
      <c r="J418" s="60"/>
    </row>
    <row r="419" spans="1:10" x14ac:dyDescent="0.3">
      <c r="A419" s="27">
        <v>410</v>
      </c>
      <c r="B419" s="60"/>
      <c r="C419" s="60"/>
      <c r="D419" s="60"/>
      <c r="E419" s="60"/>
      <c r="F419" s="60"/>
      <c r="G419" s="60"/>
      <c r="H419" s="60"/>
      <c r="I419" s="60"/>
      <c r="J419" s="60"/>
    </row>
    <row r="420" spans="1:10" x14ac:dyDescent="0.3">
      <c r="A420" s="27">
        <v>411</v>
      </c>
      <c r="B420" s="60"/>
      <c r="C420" s="60"/>
      <c r="D420" s="60"/>
      <c r="E420" s="60"/>
      <c r="F420" s="60"/>
      <c r="G420" s="60"/>
      <c r="H420" s="60"/>
      <c r="I420" s="60"/>
      <c r="J420" s="60"/>
    </row>
    <row r="421" spans="1:10" x14ac:dyDescent="0.3">
      <c r="A421" s="27">
        <v>412</v>
      </c>
      <c r="B421" s="60"/>
      <c r="C421" s="60"/>
      <c r="D421" s="60"/>
      <c r="E421" s="60"/>
      <c r="F421" s="60"/>
      <c r="G421" s="60"/>
      <c r="H421" s="60"/>
      <c r="I421" s="60"/>
      <c r="J421" s="60"/>
    </row>
    <row r="422" spans="1:10" x14ac:dyDescent="0.3">
      <c r="A422" s="27">
        <v>413</v>
      </c>
      <c r="B422" s="60"/>
      <c r="C422" s="60"/>
      <c r="D422" s="60"/>
      <c r="E422" s="60"/>
      <c r="F422" s="60"/>
      <c r="G422" s="60"/>
      <c r="H422" s="60"/>
      <c r="I422" s="60"/>
      <c r="J422" s="60"/>
    </row>
    <row r="423" spans="1:10" x14ac:dyDescent="0.3">
      <c r="A423" s="27">
        <v>414</v>
      </c>
      <c r="B423" s="60"/>
      <c r="C423" s="60"/>
      <c r="D423" s="60"/>
      <c r="E423" s="60"/>
      <c r="F423" s="60"/>
      <c r="G423" s="60"/>
      <c r="H423" s="60"/>
      <c r="I423" s="60"/>
      <c r="J423" s="60"/>
    </row>
    <row r="424" spans="1:10" x14ac:dyDescent="0.3">
      <c r="A424" s="27">
        <v>415</v>
      </c>
      <c r="B424" s="60"/>
      <c r="C424" s="60"/>
      <c r="D424" s="60"/>
      <c r="E424" s="60"/>
      <c r="F424" s="60"/>
      <c r="G424" s="60"/>
      <c r="H424" s="60"/>
      <c r="I424" s="60"/>
      <c r="J424" s="60"/>
    </row>
    <row r="425" spans="1:10" x14ac:dyDescent="0.3">
      <c r="A425" s="27">
        <v>416</v>
      </c>
      <c r="B425" s="60"/>
      <c r="C425" s="60"/>
      <c r="D425" s="60"/>
      <c r="E425" s="60"/>
      <c r="F425" s="60"/>
      <c r="G425" s="60"/>
      <c r="H425" s="60"/>
      <c r="I425" s="60"/>
      <c r="J425" s="60"/>
    </row>
    <row r="426" spans="1:10" x14ac:dyDescent="0.3">
      <c r="A426" s="27">
        <v>417</v>
      </c>
      <c r="B426" s="60"/>
      <c r="C426" s="60"/>
      <c r="D426" s="60"/>
      <c r="E426" s="60"/>
      <c r="F426" s="60"/>
      <c r="G426" s="60"/>
      <c r="H426" s="60"/>
      <c r="I426" s="60"/>
      <c r="J426" s="60"/>
    </row>
    <row r="427" spans="1:10" x14ac:dyDescent="0.3">
      <c r="A427" s="27">
        <v>418</v>
      </c>
      <c r="B427" s="60"/>
      <c r="C427" s="60"/>
      <c r="D427" s="60"/>
      <c r="E427" s="60"/>
      <c r="F427" s="60"/>
      <c r="G427" s="60"/>
      <c r="H427" s="60"/>
      <c r="I427" s="60"/>
      <c r="J427" s="60"/>
    </row>
    <row r="428" spans="1:10" x14ac:dyDescent="0.3">
      <c r="A428" s="27">
        <v>419</v>
      </c>
      <c r="B428" s="60"/>
      <c r="C428" s="60"/>
      <c r="D428" s="60"/>
      <c r="E428" s="60"/>
      <c r="F428" s="60"/>
      <c r="G428" s="60"/>
      <c r="H428" s="60"/>
      <c r="I428" s="60"/>
      <c r="J428" s="60"/>
    </row>
    <row r="429" spans="1:10" x14ac:dyDescent="0.3">
      <c r="A429" s="27">
        <v>420</v>
      </c>
      <c r="B429" s="60"/>
      <c r="C429" s="60"/>
      <c r="D429" s="60"/>
      <c r="E429" s="60"/>
      <c r="F429" s="60"/>
      <c r="G429" s="60"/>
      <c r="H429" s="60"/>
      <c r="I429" s="60"/>
      <c r="J429" s="60"/>
    </row>
    <row r="430" spans="1:10" x14ac:dyDescent="0.3">
      <c r="A430" s="27">
        <v>421</v>
      </c>
      <c r="B430" s="60"/>
      <c r="C430" s="60"/>
      <c r="D430" s="60"/>
      <c r="E430" s="60"/>
      <c r="F430" s="60"/>
      <c r="G430" s="60"/>
      <c r="H430" s="60"/>
      <c r="I430" s="60"/>
      <c r="J430" s="60"/>
    </row>
    <row r="431" spans="1:10" x14ac:dyDescent="0.3">
      <c r="A431" s="27">
        <v>422</v>
      </c>
      <c r="B431" s="60"/>
      <c r="C431" s="60"/>
      <c r="D431" s="60"/>
      <c r="E431" s="60"/>
      <c r="F431" s="60"/>
      <c r="G431" s="60"/>
      <c r="H431" s="60"/>
      <c r="I431" s="60"/>
      <c r="J431" s="60"/>
    </row>
    <row r="432" spans="1:10" x14ac:dyDescent="0.3">
      <c r="A432" s="27">
        <v>423</v>
      </c>
      <c r="B432" s="60"/>
      <c r="C432" s="60"/>
      <c r="D432" s="60"/>
      <c r="E432" s="60"/>
      <c r="F432" s="60"/>
      <c r="G432" s="60"/>
      <c r="H432" s="60"/>
      <c r="I432" s="60"/>
      <c r="J432" s="60"/>
    </row>
    <row r="433" spans="1:10" x14ac:dyDescent="0.3">
      <c r="A433" s="27">
        <v>424</v>
      </c>
      <c r="B433" s="60"/>
      <c r="C433" s="60"/>
      <c r="D433" s="60"/>
      <c r="E433" s="60"/>
      <c r="F433" s="60"/>
      <c r="G433" s="60"/>
      <c r="H433" s="60"/>
      <c r="I433" s="60"/>
      <c r="J433" s="60"/>
    </row>
    <row r="434" spans="1:10" x14ac:dyDescent="0.3">
      <c r="A434" s="27">
        <v>425</v>
      </c>
      <c r="B434" s="60"/>
      <c r="C434" s="60"/>
      <c r="D434" s="60"/>
      <c r="E434" s="60"/>
      <c r="F434" s="60"/>
      <c r="G434" s="60"/>
      <c r="H434" s="60"/>
      <c r="I434" s="60"/>
      <c r="J434" s="60"/>
    </row>
    <row r="435" spans="1:10" x14ac:dyDescent="0.3">
      <c r="A435" s="27">
        <v>426</v>
      </c>
      <c r="B435" s="60"/>
      <c r="C435" s="60"/>
      <c r="D435" s="60"/>
      <c r="E435" s="60"/>
      <c r="F435" s="60"/>
      <c r="G435" s="60"/>
      <c r="H435" s="60"/>
      <c r="I435" s="60"/>
      <c r="J435" s="60"/>
    </row>
    <row r="436" spans="1:10" x14ac:dyDescent="0.3">
      <c r="A436" s="27">
        <v>427</v>
      </c>
      <c r="B436" s="60"/>
      <c r="C436" s="60"/>
      <c r="D436" s="60"/>
      <c r="E436" s="60"/>
      <c r="F436" s="60"/>
      <c r="G436" s="60"/>
      <c r="H436" s="60"/>
      <c r="I436" s="60"/>
      <c r="J436" s="60"/>
    </row>
    <row r="437" spans="1:10" x14ac:dyDescent="0.3">
      <c r="A437" s="27">
        <v>428</v>
      </c>
      <c r="B437" s="60"/>
      <c r="C437" s="60"/>
      <c r="D437" s="60"/>
      <c r="E437" s="60"/>
      <c r="F437" s="60"/>
      <c r="G437" s="60"/>
      <c r="H437" s="60"/>
      <c r="I437" s="60"/>
      <c r="J437" s="60"/>
    </row>
    <row r="438" spans="1:10" x14ac:dyDescent="0.3">
      <c r="A438" s="27">
        <v>429</v>
      </c>
      <c r="B438" s="60"/>
      <c r="C438" s="60"/>
      <c r="D438" s="60"/>
      <c r="E438" s="60"/>
      <c r="F438" s="60"/>
      <c r="G438" s="60"/>
      <c r="H438" s="60"/>
      <c r="I438" s="60"/>
      <c r="J438" s="60"/>
    </row>
    <row r="439" spans="1:10" x14ac:dyDescent="0.3">
      <c r="A439" s="27">
        <v>430</v>
      </c>
      <c r="B439" s="60"/>
      <c r="C439" s="60"/>
      <c r="D439" s="60"/>
      <c r="E439" s="60"/>
      <c r="F439" s="60"/>
      <c r="G439" s="60"/>
      <c r="H439" s="60"/>
      <c r="I439" s="60"/>
      <c r="J439" s="60"/>
    </row>
    <row r="440" spans="1:10" x14ac:dyDescent="0.3">
      <c r="A440" s="27">
        <v>431</v>
      </c>
      <c r="B440" s="60"/>
      <c r="C440" s="60"/>
      <c r="D440" s="60"/>
      <c r="E440" s="60"/>
      <c r="F440" s="60"/>
      <c r="G440" s="60"/>
      <c r="H440" s="60"/>
      <c r="I440" s="60"/>
      <c r="J440" s="60"/>
    </row>
    <row r="441" spans="1:10" x14ac:dyDescent="0.3">
      <c r="A441" s="27">
        <v>432</v>
      </c>
      <c r="B441" s="60"/>
      <c r="C441" s="60"/>
      <c r="D441" s="60"/>
      <c r="E441" s="60"/>
      <c r="F441" s="60"/>
      <c r="G441" s="60"/>
      <c r="H441" s="60"/>
      <c r="I441" s="60"/>
      <c r="J441" s="60"/>
    </row>
    <row r="442" spans="1:10" x14ac:dyDescent="0.3">
      <c r="A442" s="27">
        <v>433</v>
      </c>
      <c r="B442" s="60"/>
      <c r="C442" s="60"/>
      <c r="D442" s="60"/>
      <c r="E442" s="60"/>
      <c r="F442" s="60"/>
      <c r="G442" s="60"/>
      <c r="H442" s="60"/>
      <c r="I442" s="60"/>
      <c r="J442" s="60"/>
    </row>
    <row r="443" spans="1:10" x14ac:dyDescent="0.3">
      <c r="A443" s="27">
        <v>434</v>
      </c>
      <c r="B443" s="60"/>
      <c r="C443" s="60"/>
      <c r="D443" s="60"/>
      <c r="E443" s="60"/>
      <c r="F443" s="60"/>
      <c r="G443" s="60"/>
      <c r="H443" s="60"/>
      <c r="I443" s="60"/>
      <c r="J443" s="60"/>
    </row>
    <row r="444" spans="1:10" x14ac:dyDescent="0.3">
      <c r="A444" s="27">
        <v>435</v>
      </c>
      <c r="B444" s="60"/>
      <c r="C444" s="60"/>
      <c r="D444" s="60"/>
      <c r="E444" s="60"/>
      <c r="F444" s="60"/>
      <c r="G444" s="60"/>
      <c r="H444" s="60"/>
      <c r="I444" s="60"/>
      <c r="J444" s="60"/>
    </row>
    <row r="445" spans="1:10" x14ac:dyDescent="0.3">
      <c r="A445" s="27">
        <v>436</v>
      </c>
      <c r="B445" s="60"/>
      <c r="C445" s="60"/>
      <c r="D445" s="60"/>
      <c r="E445" s="60"/>
      <c r="F445" s="60"/>
      <c r="G445" s="60"/>
      <c r="H445" s="60"/>
      <c r="I445" s="60"/>
      <c r="J445" s="60"/>
    </row>
    <row r="446" spans="1:10" x14ac:dyDescent="0.3">
      <c r="A446" s="27">
        <v>437</v>
      </c>
      <c r="B446" s="60"/>
      <c r="C446" s="60"/>
      <c r="D446" s="60"/>
      <c r="E446" s="60"/>
      <c r="F446" s="60"/>
      <c r="G446" s="60"/>
      <c r="H446" s="60"/>
      <c r="I446" s="60"/>
      <c r="J446" s="60"/>
    </row>
    <row r="447" spans="1:10" x14ac:dyDescent="0.3">
      <c r="A447" s="27">
        <v>438</v>
      </c>
      <c r="B447" s="60"/>
      <c r="C447" s="60"/>
      <c r="D447" s="60"/>
      <c r="E447" s="60"/>
      <c r="F447" s="60"/>
      <c r="G447" s="60"/>
      <c r="H447" s="60"/>
      <c r="I447" s="60"/>
      <c r="J447" s="60"/>
    </row>
    <row r="448" spans="1:10" x14ac:dyDescent="0.3">
      <c r="A448" s="27">
        <v>439</v>
      </c>
      <c r="B448" s="60"/>
      <c r="C448" s="60"/>
      <c r="D448" s="60"/>
      <c r="E448" s="60"/>
      <c r="F448" s="60"/>
      <c r="G448" s="60"/>
      <c r="H448" s="60"/>
      <c r="I448" s="60"/>
      <c r="J448" s="60"/>
    </row>
    <row r="449" spans="1:10" x14ac:dyDescent="0.3">
      <c r="A449" s="27">
        <v>440</v>
      </c>
      <c r="B449" s="60"/>
      <c r="C449" s="60"/>
      <c r="D449" s="60"/>
      <c r="E449" s="60"/>
      <c r="F449" s="60"/>
      <c r="G449" s="60"/>
      <c r="H449" s="60"/>
      <c r="I449" s="60"/>
      <c r="J449" s="60"/>
    </row>
    <row r="450" spans="1:10" x14ac:dyDescent="0.3">
      <c r="A450" s="27">
        <v>441</v>
      </c>
      <c r="B450" s="60"/>
      <c r="C450" s="60"/>
      <c r="D450" s="60"/>
      <c r="E450" s="60"/>
      <c r="F450" s="60"/>
      <c r="G450" s="60"/>
      <c r="H450" s="60"/>
      <c r="I450" s="60"/>
      <c r="J450" s="60"/>
    </row>
    <row r="451" spans="1:10" x14ac:dyDescent="0.3">
      <c r="A451" s="27">
        <v>442</v>
      </c>
      <c r="B451" s="60"/>
      <c r="C451" s="60"/>
      <c r="D451" s="60"/>
      <c r="E451" s="60"/>
      <c r="F451" s="60"/>
      <c r="G451" s="60"/>
      <c r="H451" s="60"/>
      <c r="I451" s="60"/>
      <c r="J451" s="60"/>
    </row>
    <row r="452" spans="1:10" x14ac:dyDescent="0.3">
      <c r="A452" s="27">
        <v>443</v>
      </c>
      <c r="B452" s="60"/>
      <c r="C452" s="60"/>
      <c r="D452" s="60"/>
      <c r="E452" s="60"/>
      <c r="F452" s="60"/>
      <c r="G452" s="60"/>
      <c r="H452" s="60"/>
      <c r="I452" s="60"/>
      <c r="J452" s="60"/>
    </row>
    <row r="453" spans="1:10" x14ac:dyDescent="0.3">
      <c r="A453" s="27">
        <v>444</v>
      </c>
      <c r="B453" s="60"/>
      <c r="C453" s="60"/>
      <c r="D453" s="60"/>
      <c r="E453" s="60"/>
      <c r="F453" s="60"/>
      <c r="G453" s="60"/>
      <c r="H453" s="60"/>
      <c r="I453" s="60"/>
      <c r="J453" s="60"/>
    </row>
    <row r="454" spans="1:10" x14ac:dyDescent="0.3">
      <c r="A454" s="27">
        <v>445</v>
      </c>
      <c r="B454" s="60"/>
      <c r="C454" s="60"/>
      <c r="D454" s="60"/>
      <c r="E454" s="60"/>
      <c r="F454" s="60"/>
      <c r="G454" s="60"/>
      <c r="H454" s="60"/>
      <c r="I454" s="60"/>
      <c r="J454" s="60"/>
    </row>
    <row r="455" spans="1:10" x14ac:dyDescent="0.3">
      <c r="A455" s="27">
        <v>446</v>
      </c>
      <c r="B455" s="60"/>
      <c r="C455" s="60"/>
      <c r="D455" s="60"/>
      <c r="E455" s="60"/>
      <c r="F455" s="60"/>
      <c r="G455" s="60"/>
      <c r="H455" s="60"/>
      <c r="I455" s="60"/>
      <c r="J455" s="60"/>
    </row>
    <row r="456" spans="1:10" x14ac:dyDescent="0.3">
      <c r="A456" s="27">
        <v>447</v>
      </c>
      <c r="B456" s="60"/>
      <c r="C456" s="60"/>
      <c r="D456" s="60"/>
      <c r="E456" s="60"/>
      <c r="F456" s="60"/>
      <c r="G456" s="60"/>
      <c r="H456" s="60"/>
      <c r="I456" s="60"/>
      <c r="J456" s="60"/>
    </row>
    <row r="457" spans="1:10" x14ac:dyDescent="0.3">
      <c r="A457" s="27">
        <v>448</v>
      </c>
      <c r="B457" s="60"/>
      <c r="C457" s="60"/>
      <c r="D457" s="60"/>
      <c r="E457" s="60"/>
      <c r="F457" s="60"/>
      <c r="G457" s="60"/>
      <c r="H457" s="60"/>
      <c r="I457" s="60"/>
      <c r="J457" s="60"/>
    </row>
    <row r="458" spans="1:10" x14ac:dyDescent="0.3">
      <c r="A458" s="27">
        <v>449</v>
      </c>
      <c r="B458" s="60"/>
      <c r="C458" s="60"/>
      <c r="D458" s="60"/>
      <c r="E458" s="60"/>
      <c r="F458" s="60"/>
      <c r="G458" s="60"/>
      <c r="H458" s="60"/>
      <c r="I458" s="60"/>
      <c r="J458" s="60"/>
    </row>
    <row r="459" spans="1:10" x14ac:dyDescent="0.3">
      <c r="A459" s="27">
        <v>450</v>
      </c>
      <c r="B459" s="60"/>
      <c r="C459" s="60"/>
      <c r="D459" s="60"/>
      <c r="E459" s="60"/>
      <c r="F459" s="60"/>
      <c r="G459" s="60"/>
      <c r="H459" s="60"/>
      <c r="I459" s="60"/>
      <c r="J459" s="60"/>
    </row>
    <row r="460" spans="1:10" x14ac:dyDescent="0.3">
      <c r="A460" s="27">
        <v>451</v>
      </c>
      <c r="B460" s="60"/>
      <c r="C460" s="60"/>
      <c r="D460" s="60"/>
      <c r="E460" s="60"/>
      <c r="F460" s="60"/>
      <c r="G460" s="60"/>
      <c r="H460" s="60"/>
      <c r="I460" s="60"/>
      <c r="J460" s="60"/>
    </row>
    <row r="461" spans="1:10" x14ac:dyDescent="0.3">
      <c r="A461" s="27">
        <v>452</v>
      </c>
      <c r="B461" s="60"/>
      <c r="C461" s="60"/>
      <c r="D461" s="60"/>
      <c r="E461" s="60"/>
      <c r="F461" s="60"/>
      <c r="G461" s="60"/>
      <c r="H461" s="60"/>
      <c r="I461" s="60"/>
      <c r="J461" s="60"/>
    </row>
    <row r="462" spans="1:10" x14ac:dyDescent="0.3">
      <c r="A462" s="27">
        <v>453</v>
      </c>
      <c r="B462" s="60"/>
      <c r="C462" s="60"/>
      <c r="D462" s="60"/>
      <c r="E462" s="60"/>
      <c r="F462" s="60"/>
      <c r="G462" s="60"/>
      <c r="H462" s="60"/>
      <c r="I462" s="60"/>
      <c r="J462" s="60"/>
    </row>
    <row r="463" spans="1:10" x14ac:dyDescent="0.3">
      <c r="A463" s="27">
        <v>454</v>
      </c>
      <c r="B463" s="60"/>
      <c r="C463" s="60"/>
      <c r="D463" s="60"/>
      <c r="E463" s="60"/>
      <c r="F463" s="60"/>
      <c r="G463" s="60"/>
      <c r="H463" s="60"/>
      <c r="I463" s="60"/>
      <c r="J463" s="60"/>
    </row>
    <row r="464" spans="1:10" x14ac:dyDescent="0.3">
      <c r="A464" s="27">
        <v>455</v>
      </c>
      <c r="B464" s="60"/>
      <c r="C464" s="60"/>
      <c r="D464" s="60"/>
      <c r="E464" s="60"/>
      <c r="F464" s="60"/>
      <c r="G464" s="60"/>
      <c r="H464" s="60"/>
      <c r="I464" s="60"/>
      <c r="J464" s="60"/>
    </row>
    <row r="465" spans="1:10" x14ac:dyDescent="0.3">
      <c r="A465" s="27">
        <v>456</v>
      </c>
      <c r="B465" s="60"/>
      <c r="C465" s="60"/>
      <c r="D465" s="60"/>
      <c r="E465" s="60"/>
      <c r="F465" s="60"/>
      <c r="G465" s="60"/>
      <c r="H465" s="60"/>
      <c r="I465" s="60"/>
      <c r="J465" s="60"/>
    </row>
    <row r="466" spans="1:10" x14ac:dyDescent="0.3">
      <c r="A466" s="27">
        <v>457</v>
      </c>
      <c r="B466" s="60"/>
      <c r="C466" s="60"/>
      <c r="D466" s="60"/>
      <c r="E466" s="60"/>
      <c r="F466" s="60"/>
      <c r="G466" s="60"/>
      <c r="H466" s="60"/>
      <c r="I466" s="60"/>
      <c r="J466" s="60"/>
    </row>
    <row r="467" spans="1:10" x14ac:dyDescent="0.3">
      <c r="A467" s="27">
        <v>458</v>
      </c>
      <c r="B467" s="60"/>
      <c r="C467" s="60"/>
      <c r="D467" s="60"/>
      <c r="E467" s="60"/>
      <c r="F467" s="60"/>
      <c r="G467" s="60"/>
      <c r="H467" s="60"/>
      <c r="I467" s="60"/>
      <c r="J467" s="60"/>
    </row>
    <row r="468" spans="1:10" x14ac:dyDescent="0.3">
      <c r="A468" s="27">
        <v>459</v>
      </c>
      <c r="B468" s="60"/>
      <c r="C468" s="60"/>
      <c r="D468" s="60"/>
      <c r="E468" s="60"/>
      <c r="F468" s="60"/>
      <c r="G468" s="60"/>
      <c r="H468" s="60"/>
      <c r="I468" s="60"/>
      <c r="J468" s="60"/>
    </row>
    <row r="469" spans="1:10" x14ac:dyDescent="0.3">
      <c r="A469" s="27">
        <v>460</v>
      </c>
      <c r="B469" s="60"/>
      <c r="C469" s="60"/>
      <c r="D469" s="60"/>
      <c r="E469" s="60"/>
      <c r="F469" s="60"/>
      <c r="G469" s="60"/>
      <c r="H469" s="60"/>
      <c r="I469" s="60"/>
      <c r="J469" s="60"/>
    </row>
    <row r="470" spans="1:10" x14ac:dyDescent="0.3">
      <c r="A470" s="27">
        <v>461</v>
      </c>
      <c r="B470" s="60"/>
      <c r="C470" s="60"/>
      <c r="D470" s="60"/>
      <c r="E470" s="60"/>
      <c r="F470" s="60"/>
      <c r="G470" s="60"/>
      <c r="H470" s="60"/>
      <c r="I470" s="60"/>
      <c r="J470" s="60"/>
    </row>
    <row r="471" spans="1:10" x14ac:dyDescent="0.3">
      <c r="A471" s="27">
        <v>462</v>
      </c>
      <c r="B471" s="60"/>
      <c r="C471" s="60"/>
      <c r="D471" s="60"/>
      <c r="E471" s="60"/>
      <c r="F471" s="60"/>
      <c r="G471" s="60"/>
      <c r="H471" s="60"/>
      <c r="I471" s="60"/>
      <c r="J471" s="60"/>
    </row>
    <row r="472" spans="1:10" x14ac:dyDescent="0.3">
      <c r="A472" s="27">
        <v>463</v>
      </c>
      <c r="B472" s="60"/>
      <c r="C472" s="60"/>
      <c r="D472" s="60"/>
      <c r="E472" s="60"/>
      <c r="F472" s="60"/>
      <c r="G472" s="60"/>
      <c r="H472" s="60"/>
      <c r="I472" s="60"/>
      <c r="J472" s="60"/>
    </row>
    <row r="473" spans="1:10" x14ac:dyDescent="0.3">
      <c r="A473" s="27">
        <v>464</v>
      </c>
      <c r="B473" s="60"/>
      <c r="C473" s="60"/>
      <c r="D473" s="60"/>
      <c r="E473" s="60"/>
      <c r="F473" s="60"/>
      <c r="G473" s="60"/>
      <c r="H473" s="60"/>
      <c r="I473" s="60"/>
      <c r="J473" s="60"/>
    </row>
    <row r="474" spans="1:10" x14ac:dyDescent="0.3">
      <c r="A474" s="27">
        <v>465</v>
      </c>
      <c r="B474" s="60"/>
      <c r="C474" s="60"/>
      <c r="D474" s="60"/>
      <c r="E474" s="60"/>
      <c r="F474" s="60"/>
      <c r="G474" s="60"/>
      <c r="H474" s="60"/>
      <c r="I474" s="60"/>
      <c r="J474" s="60"/>
    </row>
    <row r="475" spans="1:10" x14ac:dyDescent="0.3">
      <c r="A475" s="27">
        <v>466</v>
      </c>
      <c r="B475" s="60"/>
      <c r="C475" s="60"/>
      <c r="D475" s="60"/>
      <c r="E475" s="60"/>
      <c r="F475" s="60"/>
      <c r="G475" s="60"/>
      <c r="H475" s="60"/>
      <c r="I475" s="60"/>
      <c r="J475" s="60"/>
    </row>
    <row r="476" spans="1:10" x14ac:dyDescent="0.3">
      <c r="A476" s="27">
        <v>467</v>
      </c>
      <c r="B476" s="60"/>
      <c r="C476" s="60"/>
      <c r="D476" s="60"/>
      <c r="E476" s="60"/>
      <c r="F476" s="60"/>
      <c r="G476" s="60"/>
      <c r="H476" s="60"/>
      <c r="I476" s="60"/>
      <c r="J476" s="60"/>
    </row>
    <row r="477" spans="1:10" x14ac:dyDescent="0.3">
      <c r="A477" s="27">
        <v>468</v>
      </c>
      <c r="B477" s="60"/>
      <c r="C477" s="60"/>
      <c r="D477" s="60"/>
      <c r="E477" s="60"/>
      <c r="F477" s="60"/>
      <c r="G477" s="60"/>
      <c r="H477" s="60"/>
      <c r="I477" s="60"/>
      <c r="J477" s="60"/>
    </row>
    <row r="478" spans="1:10" x14ac:dyDescent="0.3">
      <c r="A478" s="27">
        <v>469</v>
      </c>
      <c r="B478" s="60"/>
      <c r="C478" s="60"/>
      <c r="D478" s="60"/>
      <c r="E478" s="60"/>
      <c r="F478" s="60"/>
      <c r="G478" s="60"/>
      <c r="H478" s="60"/>
      <c r="I478" s="60"/>
      <c r="J478" s="60"/>
    </row>
    <row r="479" spans="1:10" x14ac:dyDescent="0.3">
      <c r="A479" s="27">
        <v>470</v>
      </c>
      <c r="B479" s="60"/>
      <c r="C479" s="60"/>
      <c r="D479" s="60"/>
      <c r="E479" s="60"/>
      <c r="F479" s="60"/>
      <c r="G479" s="60"/>
      <c r="H479" s="60"/>
      <c r="I479" s="60"/>
      <c r="J479" s="60"/>
    </row>
    <row r="480" spans="1:10" x14ac:dyDescent="0.3">
      <c r="A480" s="27">
        <v>471</v>
      </c>
      <c r="B480" s="60"/>
      <c r="C480" s="60"/>
      <c r="D480" s="60"/>
      <c r="E480" s="60"/>
      <c r="F480" s="60"/>
      <c r="G480" s="60"/>
      <c r="H480" s="60"/>
      <c r="I480" s="60"/>
      <c r="J480" s="60"/>
    </row>
    <row r="481" spans="1:10" x14ac:dyDescent="0.3">
      <c r="A481" s="27">
        <v>472</v>
      </c>
      <c r="B481" s="60"/>
      <c r="C481" s="60"/>
      <c r="D481" s="60"/>
      <c r="E481" s="60"/>
      <c r="F481" s="60"/>
      <c r="G481" s="60"/>
      <c r="H481" s="60"/>
      <c r="I481" s="60"/>
      <c r="J481" s="60"/>
    </row>
    <row r="482" spans="1:10" x14ac:dyDescent="0.3">
      <c r="A482" s="27">
        <v>473</v>
      </c>
      <c r="B482" s="60"/>
      <c r="C482" s="60"/>
      <c r="D482" s="60"/>
      <c r="E482" s="60"/>
      <c r="F482" s="60"/>
      <c r="G482" s="60"/>
      <c r="H482" s="60"/>
      <c r="I482" s="60"/>
      <c r="J482" s="60"/>
    </row>
    <row r="483" spans="1:10" x14ac:dyDescent="0.3">
      <c r="A483" s="27">
        <v>474</v>
      </c>
      <c r="B483" s="60"/>
      <c r="C483" s="60"/>
      <c r="D483" s="60"/>
      <c r="E483" s="60"/>
      <c r="F483" s="60"/>
      <c r="G483" s="60"/>
      <c r="H483" s="60"/>
      <c r="I483" s="60"/>
      <c r="J483" s="60"/>
    </row>
    <row r="484" spans="1:10" x14ac:dyDescent="0.3">
      <c r="A484" s="27">
        <v>475</v>
      </c>
      <c r="B484" s="60"/>
      <c r="C484" s="60"/>
      <c r="D484" s="60"/>
      <c r="E484" s="60"/>
      <c r="F484" s="60"/>
      <c r="G484" s="60"/>
      <c r="H484" s="60"/>
      <c r="I484" s="60"/>
      <c r="J484" s="60"/>
    </row>
    <row r="485" spans="1:10" x14ac:dyDescent="0.3">
      <c r="A485" s="27">
        <v>476</v>
      </c>
      <c r="B485" s="60"/>
      <c r="C485" s="60"/>
      <c r="D485" s="60"/>
      <c r="E485" s="60"/>
      <c r="F485" s="60"/>
      <c r="G485" s="60"/>
      <c r="H485" s="60"/>
      <c r="I485" s="60"/>
      <c r="J485" s="60"/>
    </row>
    <row r="486" spans="1:10" x14ac:dyDescent="0.3">
      <c r="A486" s="27">
        <v>477</v>
      </c>
      <c r="B486" s="60"/>
      <c r="C486" s="60"/>
      <c r="D486" s="60"/>
      <c r="E486" s="60"/>
      <c r="F486" s="60"/>
      <c r="G486" s="60"/>
      <c r="H486" s="60"/>
      <c r="I486" s="60"/>
      <c r="J486" s="60"/>
    </row>
    <row r="487" spans="1:10" x14ac:dyDescent="0.3">
      <c r="A487" s="27">
        <v>478</v>
      </c>
      <c r="B487" s="60"/>
      <c r="C487" s="60"/>
      <c r="D487" s="60"/>
      <c r="E487" s="60"/>
      <c r="F487" s="60"/>
      <c r="G487" s="60"/>
      <c r="H487" s="60"/>
      <c r="I487" s="60"/>
      <c r="J487" s="60"/>
    </row>
    <row r="488" spans="1:10" x14ac:dyDescent="0.3">
      <c r="A488" s="27">
        <v>479</v>
      </c>
      <c r="B488" s="60"/>
      <c r="C488" s="60"/>
      <c r="D488" s="60"/>
      <c r="E488" s="60"/>
      <c r="F488" s="60"/>
      <c r="G488" s="60"/>
      <c r="H488" s="60"/>
      <c r="I488" s="60"/>
      <c r="J488" s="60"/>
    </row>
    <row r="489" spans="1:10" x14ac:dyDescent="0.3">
      <c r="A489" s="27">
        <v>480</v>
      </c>
      <c r="B489" s="60"/>
      <c r="C489" s="60"/>
      <c r="D489" s="60"/>
      <c r="E489" s="60"/>
      <c r="F489" s="60"/>
      <c r="G489" s="60"/>
      <c r="H489" s="60"/>
      <c r="I489" s="60"/>
      <c r="J489" s="60"/>
    </row>
    <row r="490" spans="1:10" x14ac:dyDescent="0.3">
      <c r="A490" s="27">
        <v>481</v>
      </c>
      <c r="B490" s="60"/>
      <c r="C490" s="60"/>
      <c r="D490" s="60"/>
      <c r="E490" s="60"/>
      <c r="F490" s="60"/>
      <c r="G490" s="60"/>
      <c r="H490" s="60"/>
      <c r="I490" s="60"/>
      <c r="J490" s="60"/>
    </row>
    <row r="491" spans="1:10" x14ac:dyDescent="0.3">
      <c r="A491" s="27">
        <v>482</v>
      </c>
      <c r="B491" s="60"/>
      <c r="C491" s="60"/>
      <c r="D491" s="60"/>
      <c r="E491" s="60"/>
      <c r="F491" s="60"/>
      <c r="G491" s="60"/>
      <c r="H491" s="60"/>
      <c r="I491" s="60"/>
      <c r="J491" s="60"/>
    </row>
    <row r="492" spans="1:10" x14ac:dyDescent="0.3">
      <c r="A492" s="27">
        <v>483</v>
      </c>
      <c r="B492" s="60"/>
      <c r="C492" s="60"/>
      <c r="D492" s="60"/>
      <c r="E492" s="60"/>
      <c r="F492" s="60"/>
      <c r="G492" s="60"/>
      <c r="H492" s="60"/>
      <c r="I492" s="60"/>
      <c r="J492" s="60"/>
    </row>
    <row r="493" spans="1:10" x14ac:dyDescent="0.3">
      <c r="A493" s="27">
        <v>484</v>
      </c>
      <c r="B493" s="60"/>
      <c r="C493" s="60"/>
      <c r="D493" s="60"/>
      <c r="E493" s="60"/>
      <c r="F493" s="60"/>
      <c r="G493" s="60"/>
      <c r="H493" s="60"/>
      <c r="I493" s="60"/>
      <c r="J493" s="60"/>
    </row>
    <row r="494" spans="1:10" x14ac:dyDescent="0.3">
      <c r="A494" s="27">
        <v>485</v>
      </c>
      <c r="B494" s="60"/>
      <c r="C494" s="60"/>
      <c r="D494" s="60"/>
      <c r="E494" s="60"/>
      <c r="F494" s="60"/>
      <c r="G494" s="60"/>
      <c r="H494" s="60"/>
      <c r="I494" s="60"/>
      <c r="J494" s="60"/>
    </row>
    <row r="495" spans="1:10" x14ac:dyDescent="0.3">
      <c r="A495" s="27">
        <v>486</v>
      </c>
      <c r="B495" s="60"/>
      <c r="C495" s="60"/>
      <c r="D495" s="60"/>
      <c r="E495" s="60"/>
      <c r="F495" s="60"/>
      <c r="G495" s="60"/>
      <c r="H495" s="60"/>
      <c r="I495" s="60"/>
      <c r="J495" s="60"/>
    </row>
    <row r="496" spans="1:10" x14ac:dyDescent="0.3">
      <c r="A496" s="27">
        <v>487</v>
      </c>
      <c r="B496" s="60"/>
      <c r="C496" s="60"/>
      <c r="D496" s="60"/>
      <c r="E496" s="60"/>
      <c r="F496" s="60"/>
      <c r="G496" s="60"/>
      <c r="H496" s="60"/>
      <c r="I496" s="60"/>
      <c r="J496" s="60"/>
    </row>
    <row r="497" spans="1:10" x14ac:dyDescent="0.3">
      <c r="A497" s="27">
        <v>488</v>
      </c>
      <c r="B497" s="60"/>
      <c r="C497" s="60"/>
      <c r="D497" s="60"/>
      <c r="E497" s="60"/>
      <c r="F497" s="60"/>
      <c r="G497" s="60"/>
      <c r="H497" s="60"/>
      <c r="I497" s="60"/>
      <c r="J497" s="60"/>
    </row>
    <row r="498" spans="1:10" x14ac:dyDescent="0.3">
      <c r="A498" s="27">
        <v>489</v>
      </c>
      <c r="B498" s="60"/>
      <c r="C498" s="60"/>
      <c r="D498" s="60"/>
      <c r="E498" s="60"/>
      <c r="F498" s="60"/>
      <c r="G498" s="60"/>
      <c r="H498" s="60"/>
      <c r="I498" s="60"/>
      <c r="J498" s="60"/>
    </row>
    <row r="499" spans="1:10" x14ac:dyDescent="0.3">
      <c r="A499" s="27">
        <v>490</v>
      </c>
      <c r="B499" s="60"/>
      <c r="C499" s="60"/>
      <c r="D499" s="60"/>
      <c r="E499" s="60"/>
      <c r="F499" s="60"/>
      <c r="G499" s="60"/>
      <c r="H499" s="60"/>
      <c r="I499" s="60"/>
      <c r="J499" s="60"/>
    </row>
    <row r="500" spans="1:10" x14ac:dyDescent="0.3">
      <c r="A500" s="27">
        <v>491</v>
      </c>
      <c r="B500" s="60"/>
      <c r="C500" s="60"/>
      <c r="D500" s="60"/>
      <c r="E500" s="60"/>
      <c r="F500" s="60"/>
      <c r="G500" s="60"/>
      <c r="H500" s="60"/>
      <c r="I500" s="60"/>
      <c r="J500" s="60"/>
    </row>
    <row r="501" spans="1:10" x14ac:dyDescent="0.3">
      <c r="A501" s="27">
        <v>492</v>
      </c>
      <c r="B501" s="60"/>
      <c r="C501" s="60"/>
      <c r="D501" s="60"/>
      <c r="E501" s="60"/>
      <c r="F501" s="60"/>
      <c r="G501" s="60"/>
      <c r="H501" s="60"/>
      <c r="I501" s="60"/>
      <c r="J501" s="60"/>
    </row>
    <row r="502" spans="1:10" x14ac:dyDescent="0.3">
      <c r="A502" s="27">
        <v>493</v>
      </c>
      <c r="B502" s="60"/>
      <c r="C502" s="60"/>
      <c r="D502" s="60"/>
      <c r="E502" s="60"/>
      <c r="F502" s="60"/>
      <c r="G502" s="60"/>
      <c r="H502" s="60"/>
      <c r="I502" s="60"/>
      <c r="J502" s="60"/>
    </row>
    <row r="503" spans="1:10" x14ac:dyDescent="0.3">
      <c r="A503" s="27">
        <v>494</v>
      </c>
      <c r="B503" s="60"/>
      <c r="C503" s="60"/>
      <c r="D503" s="60"/>
      <c r="E503" s="60"/>
      <c r="F503" s="60"/>
      <c r="G503" s="60"/>
      <c r="H503" s="60"/>
      <c r="I503" s="60"/>
      <c r="J503" s="60"/>
    </row>
    <row r="504" spans="1:10" x14ac:dyDescent="0.3">
      <c r="A504" s="27">
        <v>495</v>
      </c>
      <c r="B504" s="60"/>
      <c r="C504" s="60"/>
      <c r="D504" s="60"/>
      <c r="E504" s="60"/>
      <c r="F504" s="60"/>
      <c r="G504" s="60"/>
      <c r="H504" s="60"/>
      <c r="I504" s="60"/>
      <c r="J504" s="60"/>
    </row>
    <row r="505" spans="1:10" x14ac:dyDescent="0.3">
      <c r="A505" s="27">
        <v>496</v>
      </c>
      <c r="B505" s="60"/>
      <c r="C505" s="60"/>
      <c r="D505" s="60"/>
      <c r="E505" s="60"/>
      <c r="F505" s="60"/>
      <c r="G505" s="60"/>
      <c r="H505" s="60"/>
      <c r="I505" s="60"/>
      <c r="J505" s="60"/>
    </row>
    <row r="506" spans="1:10" x14ac:dyDescent="0.3">
      <c r="A506" s="27">
        <v>497</v>
      </c>
      <c r="B506" s="60"/>
      <c r="C506" s="60"/>
      <c r="D506" s="60"/>
      <c r="E506" s="60"/>
      <c r="F506" s="60"/>
      <c r="G506" s="60"/>
      <c r="H506" s="60"/>
      <c r="I506" s="60"/>
      <c r="J506" s="60"/>
    </row>
    <row r="507" spans="1:10" x14ac:dyDescent="0.3">
      <c r="A507" s="27">
        <v>498</v>
      </c>
      <c r="B507" s="60"/>
      <c r="C507" s="60"/>
      <c r="D507" s="60"/>
      <c r="E507" s="60"/>
      <c r="F507" s="60"/>
      <c r="G507" s="60"/>
      <c r="H507" s="60"/>
      <c r="I507" s="60"/>
      <c r="J507" s="60"/>
    </row>
    <row r="508" spans="1:10" x14ac:dyDescent="0.3">
      <c r="A508" s="27">
        <v>499</v>
      </c>
      <c r="B508" s="60"/>
      <c r="C508" s="60"/>
      <c r="D508" s="60"/>
      <c r="E508" s="60"/>
      <c r="F508" s="60"/>
      <c r="G508" s="60"/>
      <c r="H508" s="60"/>
      <c r="I508" s="60"/>
      <c r="J508" s="60"/>
    </row>
    <row r="509" spans="1:10" x14ac:dyDescent="0.3">
      <c r="A509" s="27">
        <v>500</v>
      </c>
      <c r="B509" s="60"/>
      <c r="C509" s="60"/>
      <c r="D509" s="60"/>
      <c r="E509" s="60"/>
      <c r="F509" s="60"/>
      <c r="G509" s="60"/>
      <c r="H509" s="60"/>
      <c r="I509" s="60"/>
      <c r="J509" s="60"/>
    </row>
    <row r="510" spans="1:10" x14ac:dyDescent="0.3">
      <c r="A510" s="27">
        <v>501</v>
      </c>
      <c r="B510" s="60"/>
      <c r="C510" s="60"/>
      <c r="D510" s="60"/>
      <c r="E510" s="60"/>
      <c r="F510" s="60"/>
      <c r="G510" s="60"/>
      <c r="H510" s="60"/>
      <c r="I510" s="60"/>
      <c r="J510" s="60"/>
    </row>
    <row r="511" spans="1:10" x14ac:dyDescent="0.3">
      <c r="A511" s="27">
        <v>502</v>
      </c>
      <c r="B511" s="60"/>
      <c r="C511" s="60"/>
      <c r="D511" s="60"/>
      <c r="E511" s="60"/>
      <c r="F511" s="60"/>
      <c r="G511" s="60"/>
      <c r="H511" s="60"/>
      <c r="I511" s="60"/>
      <c r="J511" s="60"/>
    </row>
    <row r="512" spans="1:10" x14ac:dyDescent="0.3">
      <c r="A512" s="27">
        <v>503</v>
      </c>
      <c r="B512" s="60"/>
      <c r="C512" s="60"/>
      <c r="D512" s="60"/>
      <c r="E512" s="60"/>
      <c r="F512" s="60"/>
      <c r="G512" s="60"/>
      <c r="H512" s="60"/>
      <c r="I512" s="60"/>
      <c r="J512" s="60"/>
    </row>
    <row r="513" spans="1:10" x14ac:dyDescent="0.3">
      <c r="A513" s="27">
        <v>504</v>
      </c>
      <c r="B513" s="60"/>
      <c r="C513" s="60"/>
      <c r="D513" s="60"/>
      <c r="E513" s="60"/>
      <c r="F513" s="60"/>
      <c r="G513" s="60"/>
      <c r="H513" s="60"/>
      <c r="I513" s="60"/>
      <c r="J513" s="60"/>
    </row>
    <row r="514" spans="1:10" x14ac:dyDescent="0.3">
      <c r="A514" s="27">
        <v>505</v>
      </c>
      <c r="B514" s="60"/>
      <c r="C514" s="60"/>
      <c r="D514" s="60"/>
      <c r="E514" s="60"/>
      <c r="F514" s="60"/>
      <c r="G514" s="60"/>
      <c r="H514" s="60"/>
      <c r="I514" s="60"/>
      <c r="J514" s="60"/>
    </row>
    <row r="515" spans="1:10" x14ac:dyDescent="0.3">
      <c r="A515" s="27">
        <v>506</v>
      </c>
      <c r="B515" s="60"/>
      <c r="C515" s="60"/>
      <c r="D515" s="60"/>
      <c r="E515" s="60"/>
      <c r="F515" s="60"/>
      <c r="G515" s="60"/>
      <c r="H515" s="60"/>
      <c r="I515" s="60"/>
      <c r="J515" s="60"/>
    </row>
    <row r="516" spans="1:10" x14ac:dyDescent="0.3">
      <c r="A516" s="27">
        <v>507</v>
      </c>
      <c r="B516" s="60"/>
      <c r="C516" s="60"/>
      <c r="D516" s="60"/>
      <c r="E516" s="60"/>
      <c r="F516" s="60"/>
      <c r="G516" s="60"/>
      <c r="H516" s="60"/>
      <c r="I516" s="60"/>
      <c r="J516" s="60"/>
    </row>
    <row r="517" spans="1:10" x14ac:dyDescent="0.3">
      <c r="A517" s="27">
        <v>508</v>
      </c>
      <c r="B517" s="60"/>
      <c r="C517" s="60"/>
      <c r="D517" s="60"/>
      <c r="E517" s="60"/>
      <c r="F517" s="60"/>
      <c r="G517" s="60"/>
      <c r="H517" s="60"/>
      <c r="I517" s="60"/>
      <c r="J517" s="60"/>
    </row>
    <row r="518" spans="1:10" x14ac:dyDescent="0.3">
      <c r="A518" s="27">
        <v>509</v>
      </c>
      <c r="B518" s="60"/>
      <c r="C518" s="60"/>
      <c r="D518" s="60"/>
      <c r="E518" s="60"/>
      <c r="F518" s="60"/>
      <c r="G518" s="60"/>
      <c r="H518" s="60"/>
      <c r="I518" s="60"/>
      <c r="J518" s="60"/>
    </row>
    <row r="519" spans="1:10" x14ac:dyDescent="0.3">
      <c r="A519" s="27">
        <v>510</v>
      </c>
      <c r="B519" s="60"/>
      <c r="C519" s="60"/>
      <c r="D519" s="60"/>
      <c r="E519" s="60"/>
      <c r="F519" s="60"/>
      <c r="G519" s="60"/>
      <c r="H519" s="60"/>
      <c r="I519" s="60"/>
      <c r="J519" s="60"/>
    </row>
    <row r="520" spans="1:10" x14ac:dyDescent="0.3">
      <c r="A520" s="27">
        <v>511</v>
      </c>
      <c r="B520" s="60"/>
      <c r="C520" s="60"/>
      <c r="D520" s="60"/>
      <c r="E520" s="60"/>
      <c r="F520" s="60"/>
      <c r="G520" s="60"/>
      <c r="H520" s="60"/>
      <c r="I520" s="60"/>
      <c r="J520" s="60"/>
    </row>
    <row r="521" spans="1:10" x14ac:dyDescent="0.3">
      <c r="A521" s="27">
        <v>512</v>
      </c>
      <c r="B521" s="60"/>
      <c r="C521" s="60"/>
      <c r="D521" s="60"/>
      <c r="E521" s="60"/>
      <c r="F521" s="60"/>
      <c r="G521" s="60"/>
      <c r="H521" s="60"/>
      <c r="I521" s="60"/>
      <c r="J521" s="60"/>
    </row>
    <row r="522" spans="1:10" x14ac:dyDescent="0.3">
      <c r="A522" s="27">
        <v>513</v>
      </c>
      <c r="B522" s="60"/>
      <c r="C522" s="60"/>
      <c r="D522" s="60"/>
      <c r="E522" s="60"/>
      <c r="F522" s="60"/>
      <c r="G522" s="60"/>
      <c r="H522" s="60"/>
      <c r="I522" s="60"/>
      <c r="J522" s="60"/>
    </row>
    <row r="523" spans="1:10" x14ac:dyDescent="0.3">
      <c r="A523" s="27">
        <v>514</v>
      </c>
      <c r="B523" s="60"/>
      <c r="C523" s="60"/>
      <c r="D523" s="60"/>
      <c r="E523" s="60"/>
      <c r="F523" s="60"/>
      <c r="G523" s="60"/>
      <c r="H523" s="60"/>
      <c r="I523" s="60"/>
      <c r="J523" s="60"/>
    </row>
    <row r="524" spans="1:10" x14ac:dyDescent="0.3">
      <c r="A524" s="27">
        <v>515</v>
      </c>
      <c r="B524" s="60"/>
      <c r="C524" s="60"/>
      <c r="D524" s="60"/>
      <c r="E524" s="60"/>
      <c r="F524" s="60"/>
      <c r="G524" s="60"/>
      <c r="H524" s="60"/>
      <c r="I524" s="60"/>
      <c r="J524" s="60"/>
    </row>
    <row r="525" spans="1:10" x14ac:dyDescent="0.3">
      <c r="A525" s="27">
        <v>516</v>
      </c>
      <c r="B525" s="60"/>
      <c r="C525" s="60"/>
      <c r="D525" s="60"/>
      <c r="E525" s="60"/>
      <c r="F525" s="60"/>
      <c r="G525" s="60"/>
      <c r="H525" s="60"/>
      <c r="I525" s="60"/>
      <c r="J525" s="60"/>
    </row>
    <row r="526" spans="1:10" x14ac:dyDescent="0.3">
      <c r="A526" s="27">
        <v>517</v>
      </c>
      <c r="B526" s="60"/>
      <c r="C526" s="60"/>
      <c r="D526" s="60"/>
      <c r="E526" s="60"/>
      <c r="F526" s="60"/>
      <c r="G526" s="60"/>
      <c r="H526" s="60"/>
      <c r="I526" s="60"/>
      <c r="J526" s="60"/>
    </row>
    <row r="527" spans="1:10" x14ac:dyDescent="0.3">
      <c r="A527" s="27">
        <v>518</v>
      </c>
      <c r="B527" s="60"/>
      <c r="C527" s="60"/>
      <c r="D527" s="60"/>
      <c r="E527" s="60"/>
      <c r="F527" s="60"/>
      <c r="G527" s="60"/>
      <c r="H527" s="60"/>
      <c r="I527" s="60"/>
      <c r="J527" s="60"/>
    </row>
    <row r="528" spans="1:10" x14ac:dyDescent="0.3">
      <c r="A528" s="27">
        <v>519</v>
      </c>
      <c r="B528" s="60"/>
      <c r="C528" s="60"/>
      <c r="D528" s="60"/>
      <c r="E528" s="60"/>
      <c r="F528" s="60"/>
      <c r="G528" s="60"/>
      <c r="H528" s="60"/>
      <c r="I528" s="60"/>
      <c r="J528" s="60"/>
    </row>
    <row r="529" spans="1:10" x14ac:dyDescent="0.3">
      <c r="A529" s="27">
        <v>520</v>
      </c>
      <c r="B529" s="60"/>
      <c r="C529" s="60"/>
      <c r="D529" s="60"/>
      <c r="E529" s="60"/>
      <c r="F529" s="60"/>
      <c r="G529" s="60"/>
      <c r="H529" s="60"/>
      <c r="I529" s="60"/>
      <c r="J529" s="60"/>
    </row>
    <row r="530" spans="1:10" x14ac:dyDescent="0.3">
      <c r="A530" s="27">
        <v>521</v>
      </c>
      <c r="B530" s="60"/>
      <c r="C530" s="60"/>
      <c r="D530" s="60"/>
      <c r="E530" s="60"/>
      <c r="F530" s="60"/>
      <c r="G530" s="60"/>
      <c r="H530" s="60"/>
      <c r="I530" s="60"/>
      <c r="J530" s="60"/>
    </row>
    <row r="531" spans="1:10" x14ac:dyDescent="0.3">
      <c r="A531" s="27">
        <v>522</v>
      </c>
      <c r="B531" s="60"/>
      <c r="C531" s="60"/>
      <c r="D531" s="60"/>
      <c r="E531" s="60"/>
      <c r="F531" s="60"/>
      <c r="G531" s="60"/>
      <c r="H531" s="60"/>
      <c r="I531" s="60"/>
      <c r="J531" s="60"/>
    </row>
    <row r="532" spans="1:10" x14ac:dyDescent="0.3">
      <c r="A532" s="27">
        <v>523</v>
      </c>
      <c r="B532" s="60"/>
      <c r="C532" s="60"/>
      <c r="D532" s="60"/>
      <c r="E532" s="60"/>
      <c r="F532" s="60"/>
      <c r="G532" s="60"/>
      <c r="H532" s="60"/>
      <c r="I532" s="60"/>
      <c r="J532" s="60"/>
    </row>
    <row r="533" spans="1:10" x14ac:dyDescent="0.3">
      <c r="A533" s="27">
        <v>524</v>
      </c>
      <c r="B533" s="60"/>
      <c r="C533" s="60"/>
      <c r="D533" s="60"/>
      <c r="E533" s="60"/>
      <c r="F533" s="60"/>
      <c r="G533" s="60"/>
      <c r="H533" s="60"/>
      <c r="I533" s="60"/>
      <c r="J533" s="60"/>
    </row>
    <row r="534" spans="1:10" x14ac:dyDescent="0.3">
      <c r="A534" s="27">
        <v>525</v>
      </c>
      <c r="B534" s="60"/>
      <c r="C534" s="60"/>
      <c r="D534" s="60"/>
      <c r="E534" s="60"/>
      <c r="F534" s="60"/>
      <c r="G534" s="60"/>
      <c r="H534" s="60"/>
      <c r="I534" s="60"/>
      <c r="J534" s="60"/>
    </row>
    <row r="535" spans="1:10" x14ac:dyDescent="0.3">
      <c r="A535" s="27">
        <v>526</v>
      </c>
      <c r="B535" s="60"/>
      <c r="C535" s="60"/>
      <c r="D535" s="60"/>
      <c r="E535" s="60"/>
      <c r="F535" s="60"/>
      <c r="G535" s="60"/>
      <c r="H535" s="60"/>
      <c r="I535" s="60"/>
      <c r="J535" s="60"/>
    </row>
    <row r="536" spans="1:10" x14ac:dyDescent="0.3">
      <c r="A536" s="27">
        <v>527</v>
      </c>
      <c r="B536" s="60"/>
      <c r="C536" s="60"/>
      <c r="D536" s="60"/>
      <c r="E536" s="60"/>
      <c r="F536" s="60"/>
      <c r="G536" s="60"/>
      <c r="H536" s="60"/>
      <c r="I536" s="60"/>
      <c r="J536" s="60"/>
    </row>
    <row r="537" spans="1:10" x14ac:dyDescent="0.3">
      <c r="A537" s="27">
        <v>528</v>
      </c>
      <c r="B537" s="60"/>
      <c r="C537" s="60"/>
      <c r="D537" s="60"/>
      <c r="E537" s="60"/>
      <c r="F537" s="60"/>
      <c r="G537" s="60"/>
      <c r="H537" s="60"/>
      <c r="I537" s="60"/>
      <c r="J537" s="60"/>
    </row>
    <row r="538" spans="1:10" x14ac:dyDescent="0.3">
      <c r="A538" s="27">
        <v>529</v>
      </c>
      <c r="B538" s="60"/>
      <c r="C538" s="60"/>
      <c r="D538" s="60"/>
      <c r="E538" s="60"/>
      <c r="F538" s="60"/>
      <c r="G538" s="60"/>
      <c r="H538" s="60"/>
      <c r="I538" s="60"/>
      <c r="J538" s="60"/>
    </row>
    <row r="539" spans="1:10" x14ac:dyDescent="0.3">
      <c r="A539" s="27">
        <v>530</v>
      </c>
      <c r="B539" s="60"/>
      <c r="C539" s="60"/>
      <c r="D539" s="60"/>
      <c r="E539" s="60"/>
      <c r="F539" s="60"/>
      <c r="G539" s="60"/>
      <c r="H539" s="60"/>
      <c r="I539" s="60"/>
      <c r="J539" s="60"/>
    </row>
    <row r="540" spans="1:10" x14ac:dyDescent="0.3">
      <c r="A540" s="27">
        <v>531</v>
      </c>
      <c r="B540" s="60"/>
      <c r="C540" s="60"/>
      <c r="D540" s="60"/>
      <c r="E540" s="60"/>
      <c r="F540" s="60"/>
      <c r="G540" s="60"/>
      <c r="H540" s="60"/>
      <c r="I540" s="60"/>
      <c r="J540" s="60"/>
    </row>
    <row r="541" spans="1:10" x14ac:dyDescent="0.3">
      <c r="A541" s="27">
        <v>532</v>
      </c>
      <c r="B541" s="60"/>
      <c r="C541" s="60"/>
      <c r="D541" s="60"/>
      <c r="E541" s="60"/>
      <c r="F541" s="60"/>
      <c r="G541" s="60"/>
      <c r="H541" s="60"/>
      <c r="I541" s="60"/>
      <c r="J541" s="60"/>
    </row>
    <row r="542" spans="1:10" x14ac:dyDescent="0.3">
      <c r="A542" s="27">
        <v>533</v>
      </c>
      <c r="B542" s="60"/>
      <c r="C542" s="60"/>
      <c r="D542" s="60"/>
      <c r="E542" s="60"/>
      <c r="F542" s="60"/>
      <c r="G542" s="60"/>
      <c r="H542" s="60"/>
      <c r="I542" s="60"/>
      <c r="J542" s="60"/>
    </row>
    <row r="543" spans="1:10" x14ac:dyDescent="0.3">
      <c r="A543" s="27">
        <v>534</v>
      </c>
      <c r="B543" s="60"/>
      <c r="C543" s="60"/>
      <c r="D543" s="60"/>
      <c r="E543" s="60"/>
      <c r="F543" s="60"/>
      <c r="G543" s="60"/>
      <c r="H543" s="60"/>
      <c r="I543" s="60"/>
      <c r="J543" s="60"/>
    </row>
    <row r="544" spans="1:10" x14ac:dyDescent="0.3">
      <c r="A544" s="27">
        <v>535</v>
      </c>
      <c r="B544" s="60"/>
      <c r="C544" s="60"/>
      <c r="D544" s="60"/>
      <c r="E544" s="60"/>
      <c r="F544" s="60"/>
      <c r="G544" s="60"/>
      <c r="H544" s="60"/>
      <c r="I544" s="60"/>
      <c r="J544" s="60"/>
    </row>
    <row r="545" spans="1:10" x14ac:dyDescent="0.3">
      <c r="A545" s="27">
        <v>536</v>
      </c>
      <c r="B545" s="60"/>
      <c r="C545" s="60"/>
      <c r="D545" s="60"/>
      <c r="E545" s="60"/>
      <c r="F545" s="60"/>
      <c r="G545" s="60"/>
      <c r="H545" s="60"/>
      <c r="I545" s="60"/>
      <c r="J545" s="60"/>
    </row>
    <row r="546" spans="1:10" x14ac:dyDescent="0.3">
      <c r="A546" s="27">
        <v>537</v>
      </c>
      <c r="B546" s="60"/>
      <c r="C546" s="60"/>
      <c r="D546" s="60"/>
      <c r="E546" s="60"/>
      <c r="F546" s="60"/>
      <c r="G546" s="60"/>
      <c r="H546" s="60"/>
      <c r="I546" s="60"/>
      <c r="J546" s="60"/>
    </row>
    <row r="547" spans="1:10" x14ac:dyDescent="0.3">
      <c r="A547" s="27">
        <v>538</v>
      </c>
      <c r="B547" s="60"/>
      <c r="C547" s="60"/>
      <c r="D547" s="60"/>
      <c r="E547" s="60"/>
      <c r="F547" s="60"/>
      <c r="G547" s="60"/>
      <c r="H547" s="60"/>
      <c r="I547" s="60"/>
      <c r="J547" s="60"/>
    </row>
    <row r="548" spans="1:10" x14ac:dyDescent="0.3">
      <c r="A548" s="27">
        <v>539</v>
      </c>
      <c r="B548" s="60"/>
      <c r="C548" s="60"/>
      <c r="D548" s="60"/>
      <c r="E548" s="60"/>
      <c r="F548" s="60"/>
      <c r="G548" s="60"/>
      <c r="H548" s="60"/>
      <c r="I548" s="60"/>
      <c r="J548" s="60"/>
    </row>
    <row r="549" spans="1:10" x14ac:dyDescent="0.3">
      <c r="A549" s="27">
        <v>540</v>
      </c>
      <c r="B549" s="60"/>
      <c r="C549" s="60"/>
      <c r="D549" s="60"/>
      <c r="E549" s="60"/>
      <c r="F549" s="60"/>
      <c r="G549" s="60"/>
      <c r="H549" s="60"/>
      <c r="I549" s="60"/>
      <c r="J549" s="60"/>
    </row>
    <row r="550" spans="1:10" x14ac:dyDescent="0.3">
      <c r="A550" s="27">
        <v>541</v>
      </c>
      <c r="B550" s="60"/>
      <c r="C550" s="60"/>
      <c r="D550" s="60"/>
      <c r="E550" s="60"/>
      <c r="F550" s="60"/>
      <c r="G550" s="60"/>
      <c r="H550" s="60"/>
      <c r="I550" s="60"/>
      <c r="J550" s="60"/>
    </row>
    <row r="551" spans="1:10" x14ac:dyDescent="0.3">
      <c r="A551" s="27">
        <v>542</v>
      </c>
      <c r="B551" s="60"/>
      <c r="C551" s="60"/>
      <c r="D551" s="60"/>
      <c r="E551" s="60"/>
      <c r="F551" s="60"/>
      <c r="G551" s="60"/>
      <c r="H551" s="60"/>
      <c r="I551" s="60"/>
      <c r="J551" s="60"/>
    </row>
    <row r="552" spans="1:10" x14ac:dyDescent="0.3">
      <c r="A552" s="27">
        <v>543</v>
      </c>
      <c r="B552" s="60"/>
      <c r="C552" s="60"/>
      <c r="D552" s="60"/>
      <c r="E552" s="60"/>
      <c r="F552" s="60"/>
      <c r="G552" s="60"/>
      <c r="H552" s="60"/>
      <c r="I552" s="60"/>
      <c r="J552" s="60"/>
    </row>
    <row r="553" spans="1:10" x14ac:dyDescent="0.3">
      <c r="A553" s="27">
        <v>544</v>
      </c>
      <c r="B553" s="60"/>
      <c r="C553" s="60"/>
      <c r="D553" s="60"/>
      <c r="E553" s="60"/>
      <c r="F553" s="60"/>
      <c r="G553" s="60"/>
      <c r="H553" s="60"/>
      <c r="I553" s="60"/>
      <c r="J553" s="60"/>
    </row>
    <row r="554" spans="1:10" x14ac:dyDescent="0.3">
      <c r="A554" s="27">
        <v>545</v>
      </c>
      <c r="B554" s="60"/>
      <c r="C554" s="60"/>
      <c r="D554" s="60"/>
      <c r="E554" s="60"/>
      <c r="F554" s="60"/>
      <c r="G554" s="60"/>
      <c r="H554" s="60"/>
      <c r="I554" s="60"/>
      <c r="J554" s="60"/>
    </row>
    <row r="555" spans="1:10" x14ac:dyDescent="0.3">
      <c r="A555" s="27">
        <v>546</v>
      </c>
      <c r="B555" s="60"/>
      <c r="C555" s="60"/>
      <c r="D555" s="60"/>
      <c r="E555" s="60"/>
      <c r="F555" s="60"/>
      <c r="G555" s="60"/>
      <c r="H555" s="60"/>
      <c r="I555" s="60"/>
      <c r="J555" s="60"/>
    </row>
    <row r="556" spans="1:10" x14ac:dyDescent="0.3">
      <c r="A556" s="27">
        <v>547</v>
      </c>
      <c r="B556" s="60"/>
      <c r="C556" s="60"/>
      <c r="D556" s="60"/>
      <c r="E556" s="60"/>
      <c r="F556" s="60"/>
      <c r="G556" s="60"/>
      <c r="H556" s="60"/>
      <c r="I556" s="60"/>
      <c r="J556" s="60"/>
    </row>
    <row r="557" spans="1:10" x14ac:dyDescent="0.3">
      <c r="A557" s="27">
        <v>548</v>
      </c>
      <c r="B557" s="60"/>
      <c r="C557" s="60"/>
      <c r="D557" s="60"/>
      <c r="E557" s="60"/>
      <c r="F557" s="60"/>
      <c r="G557" s="60"/>
      <c r="H557" s="60"/>
      <c r="I557" s="60"/>
      <c r="J557" s="60"/>
    </row>
    <row r="558" spans="1:10" x14ac:dyDescent="0.3">
      <c r="A558" s="27">
        <v>549</v>
      </c>
      <c r="B558" s="60"/>
      <c r="C558" s="60"/>
      <c r="D558" s="60"/>
      <c r="E558" s="60"/>
      <c r="F558" s="60"/>
      <c r="G558" s="60"/>
      <c r="H558" s="60"/>
      <c r="I558" s="60"/>
      <c r="J558" s="60"/>
    </row>
    <row r="559" spans="1:10" x14ac:dyDescent="0.3">
      <c r="A559" s="27">
        <v>550</v>
      </c>
      <c r="B559" s="60"/>
      <c r="C559" s="60"/>
      <c r="D559" s="60"/>
      <c r="E559" s="60"/>
      <c r="F559" s="60"/>
      <c r="G559" s="60"/>
      <c r="H559" s="60"/>
      <c r="I559" s="60"/>
      <c r="J559" s="60"/>
    </row>
    <row r="560" spans="1:10" x14ac:dyDescent="0.3">
      <c r="A560" s="27">
        <v>551</v>
      </c>
      <c r="B560" s="60"/>
      <c r="C560" s="60"/>
      <c r="D560" s="60"/>
      <c r="E560" s="60"/>
      <c r="F560" s="60"/>
      <c r="G560" s="60"/>
      <c r="H560" s="60"/>
      <c r="I560" s="60"/>
      <c r="J560" s="60"/>
    </row>
    <row r="561" spans="1:10" x14ac:dyDescent="0.3">
      <c r="A561" s="27">
        <v>552</v>
      </c>
      <c r="B561" s="60"/>
      <c r="C561" s="60"/>
      <c r="D561" s="60"/>
      <c r="E561" s="60"/>
      <c r="F561" s="60"/>
      <c r="G561" s="60"/>
      <c r="H561" s="60"/>
      <c r="I561" s="60"/>
      <c r="J561" s="60"/>
    </row>
    <row r="562" spans="1:10" x14ac:dyDescent="0.3">
      <c r="A562" s="27">
        <v>553</v>
      </c>
      <c r="B562" s="60"/>
      <c r="C562" s="60"/>
      <c r="D562" s="60"/>
      <c r="E562" s="60"/>
      <c r="F562" s="60"/>
      <c r="G562" s="60"/>
      <c r="H562" s="60"/>
      <c r="I562" s="60"/>
      <c r="J562" s="60"/>
    </row>
    <row r="563" spans="1:10" x14ac:dyDescent="0.3">
      <c r="A563" s="27">
        <v>554</v>
      </c>
      <c r="B563" s="60"/>
      <c r="C563" s="60"/>
      <c r="D563" s="60"/>
      <c r="E563" s="60"/>
      <c r="F563" s="60"/>
      <c r="G563" s="60"/>
      <c r="H563" s="60"/>
      <c r="I563" s="60"/>
      <c r="J563" s="60"/>
    </row>
    <row r="564" spans="1:10" x14ac:dyDescent="0.3">
      <c r="A564" s="27">
        <v>555</v>
      </c>
      <c r="B564" s="60"/>
      <c r="C564" s="60"/>
      <c r="D564" s="60"/>
      <c r="E564" s="60"/>
      <c r="F564" s="60"/>
      <c r="G564" s="60"/>
      <c r="H564" s="60"/>
      <c r="I564" s="60"/>
      <c r="J564" s="60"/>
    </row>
    <row r="565" spans="1:10" x14ac:dyDescent="0.3">
      <c r="A565" s="27">
        <v>556</v>
      </c>
      <c r="B565" s="60"/>
      <c r="C565" s="60"/>
      <c r="D565" s="60"/>
      <c r="E565" s="60"/>
      <c r="F565" s="60"/>
      <c r="G565" s="60"/>
      <c r="H565" s="60"/>
      <c r="I565" s="60"/>
      <c r="J565" s="60"/>
    </row>
    <row r="566" spans="1:10" x14ac:dyDescent="0.3">
      <c r="A566" s="27">
        <v>557</v>
      </c>
      <c r="B566" s="60"/>
      <c r="C566" s="60"/>
      <c r="D566" s="60"/>
      <c r="E566" s="60"/>
      <c r="F566" s="60"/>
      <c r="G566" s="60"/>
      <c r="H566" s="60"/>
      <c r="I566" s="60"/>
      <c r="J566" s="60"/>
    </row>
    <row r="567" spans="1:10" x14ac:dyDescent="0.3">
      <c r="A567" s="27">
        <v>558</v>
      </c>
      <c r="B567" s="60"/>
      <c r="C567" s="60"/>
      <c r="D567" s="60"/>
      <c r="E567" s="60"/>
      <c r="F567" s="60"/>
      <c r="G567" s="60"/>
      <c r="H567" s="60"/>
      <c r="I567" s="60"/>
      <c r="J567" s="60"/>
    </row>
    <row r="568" spans="1:10" x14ac:dyDescent="0.3">
      <c r="A568" s="27">
        <v>559</v>
      </c>
      <c r="B568" s="60"/>
      <c r="C568" s="60"/>
      <c r="D568" s="60"/>
      <c r="E568" s="60"/>
      <c r="F568" s="60"/>
      <c r="G568" s="60"/>
      <c r="H568" s="60"/>
      <c r="I568" s="60"/>
      <c r="J568" s="60"/>
    </row>
    <row r="569" spans="1:10" x14ac:dyDescent="0.3">
      <c r="A569" s="27">
        <v>560</v>
      </c>
      <c r="B569" s="60"/>
      <c r="C569" s="60"/>
      <c r="D569" s="60"/>
      <c r="E569" s="60"/>
      <c r="F569" s="60"/>
      <c r="G569" s="60"/>
      <c r="H569" s="60"/>
      <c r="I569" s="60"/>
      <c r="J569" s="60"/>
    </row>
    <row r="570" spans="1:10" x14ac:dyDescent="0.3">
      <c r="A570" s="27">
        <v>561</v>
      </c>
      <c r="B570" s="60"/>
      <c r="C570" s="60"/>
      <c r="D570" s="60"/>
      <c r="E570" s="60"/>
      <c r="F570" s="60"/>
      <c r="G570" s="60"/>
      <c r="H570" s="60"/>
      <c r="I570" s="60"/>
      <c r="J570" s="60"/>
    </row>
    <row r="571" spans="1:10" x14ac:dyDescent="0.3">
      <c r="A571" s="27">
        <v>562</v>
      </c>
      <c r="B571" s="60"/>
      <c r="C571" s="60"/>
      <c r="D571" s="60"/>
      <c r="E571" s="60"/>
      <c r="F571" s="60"/>
      <c r="G571" s="60"/>
      <c r="H571" s="60"/>
      <c r="I571" s="60"/>
      <c r="J571" s="60"/>
    </row>
    <row r="572" spans="1:10" x14ac:dyDescent="0.3">
      <c r="A572" s="27">
        <v>563</v>
      </c>
      <c r="B572" s="60"/>
      <c r="C572" s="60"/>
      <c r="D572" s="60"/>
      <c r="E572" s="60"/>
      <c r="F572" s="60"/>
      <c r="G572" s="60"/>
      <c r="H572" s="60"/>
      <c r="I572" s="60"/>
      <c r="J572" s="60"/>
    </row>
    <row r="573" spans="1:10" x14ac:dyDescent="0.3">
      <c r="A573" s="27">
        <v>564</v>
      </c>
      <c r="B573" s="60"/>
      <c r="C573" s="60"/>
      <c r="D573" s="60"/>
      <c r="E573" s="60"/>
      <c r="F573" s="60"/>
      <c r="G573" s="60"/>
      <c r="H573" s="60"/>
      <c r="I573" s="60"/>
      <c r="J573" s="60"/>
    </row>
    <row r="574" spans="1:10" x14ac:dyDescent="0.3">
      <c r="A574" s="27">
        <v>565</v>
      </c>
      <c r="B574" s="60"/>
      <c r="C574" s="60"/>
      <c r="D574" s="60"/>
      <c r="E574" s="60"/>
      <c r="F574" s="60"/>
      <c r="G574" s="60"/>
      <c r="H574" s="60"/>
      <c r="I574" s="60"/>
      <c r="J574" s="60"/>
    </row>
    <row r="575" spans="1:10" x14ac:dyDescent="0.3">
      <c r="A575" s="27">
        <v>566</v>
      </c>
      <c r="B575" s="60"/>
      <c r="C575" s="60"/>
      <c r="D575" s="60"/>
      <c r="E575" s="60"/>
      <c r="F575" s="60"/>
      <c r="G575" s="60"/>
      <c r="H575" s="60"/>
      <c r="I575" s="60"/>
      <c r="J575" s="60"/>
    </row>
    <row r="576" spans="1:10" x14ac:dyDescent="0.3">
      <c r="A576" s="27">
        <v>567</v>
      </c>
      <c r="B576" s="60"/>
      <c r="C576" s="60"/>
      <c r="D576" s="60"/>
      <c r="E576" s="60"/>
      <c r="F576" s="60"/>
      <c r="G576" s="60"/>
      <c r="H576" s="60"/>
      <c r="I576" s="60"/>
      <c r="J576" s="60"/>
    </row>
    <row r="577" spans="1:10" x14ac:dyDescent="0.3">
      <c r="A577" s="27">
        <v>568</v>
      </c>
      <c r="B577" s="60"/>
      <c r="C577" s="60"/>
      <c r="D577" s="60"/>
      <c r="E577" s="60"/>
      <c r="F577" s="60"/>
      <c r="G577" s="60"/>
      <c r="H577" s="60"/>
      <c r="I577" s="60"/>
      <c r="J577" s="60"/>
    </row>
    <row r="578" spans="1:10" x14ac:dyDescent="0.3">
      <c r="A578" s="27">
        <v>569</v>
      </c>
      <c r="B578" s="60"/>
      <c r="C578" s="60"/>
      <c r="D578" s="60"/>
      <c r="E578" s="60"/>
      <c r="F578" s="60"/>
      <c r="G578" s="60"/>
      <c r="H578" s="60"/>
      <c r="I578" s="60"/>
      <c r="J578" s="60"/>
    </row>
    <row r="579" spans="1:10" x14ac:dyDescent="0.3">
      <c r="A579" s="27">
        <v>570</v>
      </c>
      <c r="B579" s="60"/>
      <c r="C579" s="60"/>
      <c r="D579" s="60"/>
      <c r="E579" s="60"/>
      <c r="F579" s="60"/>
      <c r="G579" s="60"/>
      <c r="H579" s="60"/>
      <c r="I579" s="60"/>
      <c r="J579" s="60"/>
    </row>
    <row r="580" spans="1:10" x14ac:dyDescent="0.3">
      <c r="A580" s="27">
        <v>571</v>
      </c>
      <c r="B580" s="60"/>
      <c r="C580" s="60"/>
      <c r="D580" s="60"/>
      <c r="E580" s="60"/>
      <c r="F580" s="60"/>
      <c r="G580" s="60"/>
      <c r="H580" s="60"/>
      <c r="I580" s="60"/>
      <c r="J580" s="60"/>
    </row>
    <row r="581" spans="1:10" x14ac:dyDescent="0.3">
      <c r="A581" s="27">
        <v>572</v>
      </c>
      <c r="B581" s="60"/>
      <c r="C581" s="60"/>
      <c r="D581" s="60"/>
      <c r="E581" s="60"/>
      <c r="F581" s="60"/>
      <c r="G581" s="60"/>
      <c r="H581" s="60"/>
      <c r="I581" s="60"/>
      <c r="J581" s="60"/>
    </row>
    <row r="582" spans="1:10" x14ac:dyDescent="0.3">
      <c r="A582" s="27">
        <v>573</v>
      </c>
      <c r="B582" s="60"/>
      <c r="C582" s="60"/>
      <c r="D582" s="60"/>
      <c r="E582" s="60"/>
      <c r="F582" s="60"/>
      <c r="G582" s="60"/>
      <c r="H582" s="60"/>
      <c r="I582" s="60"/>
      <c r="J582" s="60"/>
    </row>
    <row r="583" spans="1:10" x14ac:dyDescent="0.3">
      <c r="A583" s="27">
        <v>574</v>
      </c>
      <c r="B583" s="60"/>
      <c r="C583" s="60"/>
      <c r="D583" s="60"/>
      <c r="E583" s="60"/>
      <c r="F583" s="60"/>
      <c r="G583" s="60"/>
      <c r="H583" s="60"/>
      <c r="I583" s="60"/>
      <c r="J583" s="60"/>
    </row>
    <row r="584" spans="1:10" x14ac:dyDescent="0.3">
      <c r="A584" s="27">
        <v>575</v>
      </c>
      <c r="B584" s="60"/>
      <c r="C584" s="60"/>
      <c r="D584" s="60"/>
      <c r="E584" s="60"/>
      <c r="F584" s="60"/>
      <c r="G584" s="60"/>
      <c r="H584" s="60"/>
      <c r="I584" s="60"/>
      <c r="J584" s="60"/>
    </row>
    <row r="585" spans="1:10" x14ac:dyDescent="0.3">
      <c r="A585" s="27">
        <v>576</v>
      </c>
      <c r="B585" s="60"/>
      <c r="C585" s="60"/>
      <c r="D585" s="60"/>
      <c r="E585" s="60"/>
      <c r="F585" s="60"/>
      <c r="G585" s="60"/>
      <c r="H585" s="60"/>
      <c r="I585" s="60"/>
      <c r="J585" s="60"/>
    </row>
    <row r="586" spans="1:10" x14ac:dyDescent="0.3">
      <c r="A586" s="27">
        <v>577</v>
      </c>
      <c r="B586" s="60"/>
      <c r="C586" s="60"/>
      <c r="D586" s="60"/>
      <c r="E586" s="60"/>
      <c r="F586" s="60"/>
      <c r="G586" s="60"/>
      <c r="H586" s="60"/>
      <c r="I586" s="60"/>
      <c r="J586" s="60"/>
    </row>
    <row r="587" spans="1:10" x14ac:dyDescent="0.3">
      <c r="A587" s="27">
        <v>578</v>
      </c>
      <c r="B587" s="60"/>
      <c r="C587" s="60"/>
      <c r="D587" s="60"/>
      <c r="E587" s="60"/>
      <c r="F587" s="60"/>
      <c r="G587" s="60"/>
      <c r="H587" s="60"/>
      <c r="I587" s="60"/>
      <c r="J587" s="60"/>
    </row>
    <row r="588" spans="1:10" x14ac:dyDescent="0.3">
      <c r="A588" s="27">
        <v>579</v>
      </c>
      <c r="B588" s="60"/>
      <c r="C588" s="60"/>
      <c r="D588" s="60"/>
      <c r="E588" s="60"/>
      <c r="F588" s="60"/>
      <c r="G588" s="60"/>
      <c r="H588" s="60"/>
      <c r="I588" s="60"/>
      <c r="J588" s="60"/>
    </row>
    <row r="589" spans="1:10" x14ac:dyDescent="0.3">
      <c r="A589" s="27">
        <v>580</v>
      </c>
      <c r="B589" s="60"/>
      <c r="C589" s="60"/>
      <c r="D589" s="60"/>
      <c r="E589" s="60"/>
      <c r="F589" s="60"/>
      <c r="G589" s="60"/>
      <c r="H589" s="60"/>
      <c r="I589" s="60"/>
      <c r="J589" s="60"/>
    </row>
    <row r="590" spans="1:10" x14ac:dyDescent="0.3">
      <c r="A590" s="27">
        <v>581</v>
      </c>
      <c r="B590" s="60"/>
      <c r="C590" s="60"/>
      <c r="D590" s="60"/>
      <c r="E590" s="60"/>
      <c r="F590" s="60"/>
      <c r="G590" s="60"/>
      <c r="H590" s="60"/>
      <c r="I590" s="60"/>
      <c r="J590" s="60"/>
    </row>
    <row r="591" spans="1:10" x14ac:dyDescent="0.3">
      <c r="A591" s="27">
        <v>582</v>
      </c>
      <c r="B591" s="60"/>
      <c r="C591" s="60"/>
      <c r="D591" s="60"/>
      <c r="E591" s="60"/>
      <c r="F591" s="60"/>
      <c r="G591" s="60"/>
      <c r="H591" s="60"/>
      <c r="I591" s="60"/>
      <c r="J591" s="60"/>
    </row>
    <row r="592" spans="1:10" x14ac:dyDescent="0.3">
      <c r="A592" s="27">
        <v>583</v>
      </c>
      <c r="B592" s="60"/>
      <c r="C592" s="60"/>
      <c r="D592" s="60"/>
      <c r="E592" s="60"/>
      <c r="F592" s="60"/>
      <c r="G592" s="60"/>
      <c r="H592" s="60"/>
      <c r="I592" s="60"/>
      <c r="J592" s="60"/>
    </row>
    <row r="593" spans="1:10" x14ac:dyDescent="0.3">
      <c r="A593" s="27">
        <v>584</v>
      </c>
      <c r="B593" s="60"/>
      <c r="C593" s="60"/>
      <c r="D593" s="60"/>
      <c r="E593" s="60"/>
      <c r="F593" s="60"/>
      <c r="G593" s="60"/>
      <c r="H593" s="60"/>
      <c r="I593" s="60"/>
      <c r="J593" s="60"/>
    </row>
    <row r="594" spans="1:10" x14ac:dyDescent="0.3">
      <c r="A594" s="27">
        <v>585</v>
      </c>
      <c r="B594" s="60"/>
      <c r="C594" s="60"/>
      <c r="D594" s="60"/>
      <c r="E594" s="60"/>
      <c r="F594" s="60"/>
      <c r="G594" s="60"/>
      <c r="H594" s="60"/>
      <c r="I594" s="60"/>
      <c r="J594" s="60"/>
    </row>
    <row r="595" spans="1:10" x14ac:dyDescent="0.3">
      <c r="A595" s="27">
        <v>586</v>
      </c>
      <c r="B595" s="60"/>
      <c r="C595" s="60"/>
      <c r="D595" s="60"/>
      <c r="E595" s="60"/>
      <c r="F595" s="60"/>
      <c r="G595" s="60"/>
      <c r="H595" s="60"/>
      <c r="I595" s="60"/>
      <c r="J595" s="60"/>
    </row>
    <row r="596" spans="1:10" x14ac:dyDescent="0.3">
      <c r="A596" s="27">
        <v>587</v>
      </c>
      <c r="B596" s="60"/>
      <c r="C596" s="60"/>
      <c r="D596" s="60"/>
      <c r="E596" s="60"/>
      <c r="F596" s="60"/>
      <c r="G596" s="60"/>
      <c r="H596" s="60"/>
      <c r="I596" s="60"/>
      <c r="J596" s="60"/>
    </row>
    <row r="597" spans="1:10" x14ac:dyDescent="0.3">
      <c r="A597" s="27">
        <v>588</v>
      </c>
      <c r="B597" s="60"/>
      <c r="C597" s="60"/>
      <c r="D597" s="60"/>
      <c r="E597" s="60"/>
      <c r="F597" s="60"/>
      <c r="G597" s="60"/>
      <c r="H597" s="60"/>
      <c r="I597" s="60"/>
      <c r="J597" s="60"/>
    </row>
    <row r="598" spans="1:10" x14ac:dyDescent="0.3">
      <c r="A598" s="27">
        <v>589</v>
      </c>
      <c r="B598" s="60"/>
      <c r="C598" s="60"/>
      <c r="D598" s="60"/>
      <c r="E598" s="60"/>
      <c r="F598" s="60"/>
      <c r="G598" s="60"/>
      <c r="H598" s="60"/>
      <c r="I598" s="60"/>
      <c r="J598" s="60"/>
    </row>
    <row r="599" spans="1:10" x14ac:dyDescent="0.3">
      <c r="A599" s="27">
        <v>590</v>
      </c>
      <c r="B599" s="60"/>
      <c r="C599" s="60"/>
      <c r="D599" s="60"/>
      <c r="E599" s="60"/>
      <c r="F599" s="60"/>
      <c r="G599" s="60"/>
      <c r="H599" s="60"/>
      <c r="I599" s="60"/>
      <c r="J599" s="60"/>
    </row>
    <row r="600" spans="1:10" x14ac:dyDescent="0.3">
      <c r="A600" s="27">
        <v>591</v>
      </c>
      <c r="B600" s="60"/>
      <c r="C600" s="60"/>
      <c r="D600" s="60"/>
      <c r="E600" s="60"/>
      <c r="F600" s="60"/>
      <c r="G600" s="60"/>
      <c r="H600" s="60"/>
      <c r="I600" s="60"/>
      <c r="J600" s="60"/>
    </row>
    <row r="601" spans="1:10" x14ac:dyDescent="0.3">
      <c r="A601" s="27">
        <v>592</v>
      </c>
      <c r="B601" s="60"/>
      <c r="C601" s="60"/>
      <c r="D601" s="60"/>
      <c r="E601" s="60"/>
      <c r="F601" s="60"/>
      <c r="G601" s="60"/>
      <c r="H601" s="60"/>
      <c r="I601" s="60"/>
      <c r="J601" s="60"/>
    </row>
    <row r="602" spans="1:10" x14ac:dyDescent="0.3">
      <c r="A602" s="27">
        <v>593</v>
      </c>
      <c r="B602" s="60"/>
      <c r="C602" s="60"/>
      <c r="D602" s="60"/>
      <c r="E602" s="60"/>
      <c r="F602" s="60"/>
      <c r="G602" s="60"/>
      <c r="H602" s="60"/>
      <c r="I602" s="60"/>
      <c r="J602" s="60"/>
    </row>
    <row r="603" spans="1:10" x14ac:dyDescent="0.3">
      <c r="A603" s="27">
        <v>594</v>
      </c>
      <c r="B603" s="60"/>
      <c r="C603" s="60"/>
      <c r="D603" s="60"/>
      <c r="E603" s="60"/>
      <c r="F603" s="60"/>
      <c r="G603" s="60"/>
      <c r="H603" s="60"/>
      <c r="I603" s="60"/>
      <c r="J603" s="60"/>
    </row>
    <row r="604" spans="1:10" x14ac:dyDescent="0.3">
      <c r="A604" s="27">
        <v>595</v>
      </c>
      <c r="B604" s="60"/>
      <c r="C604" s="60"/>
      <c r="D604" s="60"/>
      <c r="E604" s="60"/>
      <c r="F604" s="60"/>
      <c r="G604" s="60"/>
      <c r="H604" s="60"/>
      <c r="I604" s="60"/>
      <c r="J604" s="60"/>
    </row>
    <row r="605" spans="1:10" x14ac:dyDescent="0.3">
      <c r="A605" s="27">
        <v>596</v>
      </c>
      <c r="B605" s="60"/>
      <c r="C605" s="60"/>
      <c r="D605" s="60"/>
      <c r="E605" s="60"/>
      <c r="F605" s="60"/>
      <c r="G605" s="60"/>
      <c r="H605" s="60"/>
      <c r="I605" s="60"/>
      <c r="J605" s="60"/>
    </row>
    <row r="606" spans="1:10" x14ac:dyDescent="0.3">
      <c r="A606" s="27">
        <v>597</v>
      </c>
      <c r="B606" s="60"/>
      <c r="C606" s="60"/>
      <c r="D606" s="60"/>
      <c r="E606" s="60"/>
      <c r="F606" s="60"/>
      <c r="G606" s="60"/>
      <c r="H606" s="60"/>
      <c r="I606" s="60"/>
      <c r="J606" s="60"/>
    </row>
    <row r="607" spans="1:10" x14ac:dyDescent="0.3">
      <c r="A607" s="27">
        <v>598</v>
      </c>
      <c r="B607" s="60"/>
      <c r="C607" s="60"/>
      <c r="D607" s="60"/>
      <c r="E607" s="60"/>
      <c r="F607" s="60"/>
      <c r="G607" s="60"/>
      <c r="H607" s="60"/>
      <c r="I607" s="60"/>
      <c r="J607" s="60"/>
    </row>
    <row r="608" spans="1:10" x14ac:dyDescent="0.3">
      <c r="A608" s="27">
        <v>599</v>
      </c>
      <c r="B608" s="60"/>
      <c r="C608" s="60"/>
      <c r="D608" s="60"/>
      <c r="E608" s="60"/>
      <c r="F608" s="60"/>
      <c r="G608" s="60"/>
      <c r="H608" s="60"/>
      <c r="I608" s="60"/>
      <c r="J608" s="60"/>
    </row>
    <row r="609" spans="1:10" x14ac:dyDescent="0.3">
      <c r="A609" s="27">
        <v>600</v>
      </c>
      <c r="B609" s="60"/>
      <c r="C609" s="60"/>
      <c r="D609" s="60"/>
      <c r="E609" s="60"/>
      <c r="F609" s="60"/>
      <c r="G609" s="60"/>
      <c r="H609" s="60"/>
      <c r="I609" s="60"/>
      <c r="J609" s="60"/>
    </row>
  </sheetData>
  <sheetProtection algorithmName="SHA-512" hashValue="Fg9oOqWX1rtNay0gyXerG12wfJTicKrMrm2opgs2jAzt0sEeshuw5AYTMLj+ZbJCzhD+2Oz9hT3dFew7HaHFMQ==" saltValue="q/Sp8Rydis6/JAMWHltzMA==" spinCount="100000" sheet="1" objects="1" scenarios="1"/>
  <mergeCells count="3">
    <mergeCell ref="B2:C2"/>
    <mergeCell ref="B4:C4"/>
    <mergeCell ref="B6:C6"/>
  </mergeCells>
  <conditionalFormatting sqref="B10:J609">
    <cfRule type="expression" dxfId="0" priority="13" stopIfTrue="1">
      <formula>#REF!&gt;1</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A62B8-C797-4870-90BC-7AA58EBA4767}">
  <sheetPr>
    <tabColor theme="3" tint="0.499984740745262"/>
  </sheetPr>
  <dimension ref="B1:P123"/>
  <sheetViews>
    <sheetView topLeftCell="A62" zoomScale="80" zoomScaleNormal="80" workbookViewId="0">
      <selection activeCell="E5" sqref="E5"/>
    </sheetView>
  </sheetViews>
  <sheetFormatPr defaultColWidth="8.6328125" defaultRowHeight="14" x14ac:dyDescent="0.3"/>
  <cols>
    <col min="1" max="1" width="5.6328125" style="4" customWidth="1"/>
    <col min="2" max="2" width="67.6328125" style="4" customWidth="1"/>
    <col min="3" max="16" width="9.453125" style="4" customWidth="1"/>
    <col min="17" max="16384" width="8.6328125" style="4"/>
  </cols>
  <sheetData>
    <row r="1" spans="2:5" ht="18" x14ac:dyDescent="0.3">
      <c r="B1" s="55" t="s">
        <v>321</v>
      </c>
      <c r="C1" s="3"/>
    </row>
    <row r="2" spans="2:5" x14ac:dyDescent="0.3">
      <c r="B2" s="3"/>
      <c r="C2" s="3"/>
    </row>
    <row r="3" spans="2:5" x14ac:dyDescent="0.3">
      <c r="B3" s="76" t="s">
        <v>41</v>
      </c>
      <c r="C3" s="3"/>
    </row>
    <row r="4" spans="2:5" ht="75" customHeight="1" x14ac:dyDescent="0.3">
      <c r="B4" s="126" t="s">
        <v>322</v>
      </c>
      <c r="C4" s="74"/>
    </row>
    <row r="5" spans="2:5" ht="18" x14ac:dyDescent="0.4">
      <c r="B5" s="85" t="s">
        <v>323</v>
      </c>
    </row>
    <row r="6" spans="2:5" ht="14.9" customHeight="1" x14ac:dyDescent="0.3">
      <c r="B6" s="4" t="s">
        <v>324</v>
      </c>
    </row>
    <row r="7" spans="2:5" x14ac:dyDescent="0.3">
      <c r="B7" s="4" t="s">
        <v>325</v>
      </c>
    </row>
    <row r="8" spans="2:5" x14ac:dyDescent="0.3">
      <c r="B8" s="4" t="s">
        <v>326</v>
      </c>
    </row>
    <row r="10" spans="2:5" ht="14.5" thickBot="1" x14ac:dyDescent="0.35">
      <c r="B10" s="4" t="s">
        <v>327</v>
      </c>
    </row>
    <row r="11" spans="2:5" x14ac:dyDescent="0.3">
      <c r="B11" s="374" t="s">
        <v>328</v>
      </c>
      <c r="C11" s="127" t="s">
        <v>329</v>
      </c>
      <c r="D11" s="127" t="s">
        <v>330</v>
      </c>
      <c r="E11" s="128" t="s">
        <v>331</v>
      </c>
    </row>
    <row r="12" spans="2:5" ht="14.5" thickBot="1" x14ac:dyDescent="0.35">
      <c r="B12" s="375"/>
      <c r="C12" s="86"/>
      <c r="D12" s="86"/>
      <c r="E12" s="87"/>
    </row>
    <row r="13" spans="2:5" x14ac:dyDescent="0.3">
      <c r="B13" s="88"/>
    </row>
    <row r="14" spans="2:5" x14ac:dyDescent="0.3">
      <c r="B14" s="4" t="s">
        <v>332</v>
      </c>
    </row>
    <row r="15" spans="2:5" x14ac:dyDescent="0.3">
      <c r="B15" s="4" t="s">
        <v>333</v>
      </c>
    </row>
    <row r="16" spans="2:5" x14ac:dyDescent="0.3">
      <c r="B16" s="4" t="s">
        <v>334</v>
      </c>
    </row>
    <row r="17" spans="2:16" x14ac:dyDescent="0.3">
      <c r="B17" s="4" t="s">
        <v>335</v>
      </c>
    </row>
    <row r="18" spans="2:16" x14ac:dyDescent="0.3">
      <c r="B18" s="4" t="s">
        <v>336</v>
      </c>
    </row>
    <row r="19" spans="2:16" x14ac:dyDescent="0.3">
      <c r="B19" s="4" t="s">
        <v>337</v>
      </c>
    </row>
    <row r="20" spans="2:16" x14ac:dyDescent="0.3">
      <c r="B20" s="4" t="s">
        <v>338</v>
      </c>
    </row>
    <row r="21" spans="2:16" x14ac:dyDescent="0.3">
      <c r="B21" s="4" t="s">
        <v>339</v>
      </c>
    </row>
    <row r="22" spans="2:16" x14ac:dyDescent="0.3">
      <c r="B22" s="4" t="s">
        <v>340</v>
      </c>
    </row>
    <row r="23" spans="2:16" x14ac:dyDescent="0.3">
      <c r="B23" s="4" t="s">
        <v>341</v>
      </c>
    </row>
    <row r="25" spans="2:16" ht="18" x14ac:dyDescent="0.4">
      <c r="B25" s="85" t="s">
        <v>342</v>
      </c>
    </row>
    <row r="26" spans="2:16" x14ac:dyDescent="0.3">
      <c r="B26" s="4" t="s">
        <v>343</v>
      </c>
    </row>
    <row r="28" spans="2:16" ht="14.5" thickBot="1" x14ac:dyDescent="0.35">
      <c r="B28" s="4" t="s">
        <v>327</v>
      </c>
    </row>
    <row r="29" spans="2:16" ht="15.5" x14ac:dyDescent="0.35">
      <c r="B29" s="371" t="s">
        <v>344</v>
      </c>
      <c r="C29" s="372"/>
      <c r="D29" s="372"/>
      <c r="E29" s="372"/>
      <c r="F29" s="372"/>
      <c r="G29" s="372"/>
      <c r="H29" s="372"/>
      <c r="I29" s="372"/>
      <c r="J29" s="372"/>
      <c r="K29" s="372"/>
      <c r="L29" s="372"/>
      <c r="M29" s="372"/>
      <c r="N29" s="372"/>
      <c r="O29" s="373"/>
      <c r="P29" s="89"/>
    </row>
    <row r="30" spans="2:16" x14ac:dyDescent="0.3">
      <c r="B30" s="90" t="s">
        <v>345</v>
      </c>
      <c r="C30" s="39">
        <v>2024</v>
      </c>
      <c r="D30" s="39">
        <v>2025</v>
      </c>
      <c r="E30" s="39">
        <v>2026</v>
      </c>
      <c r="F30" s="39">
        <v>2027</v>
      </c>
      <c r="G30" s="39">
        <v>2028</v>
      </c>
      <c r="H30" s="39">
        <v>2029</v>
      </c>
      <c r="I30" s="39">
        <v>2030</v>
      </c>
      <c r="J30" s="39">
        <v>2031</v>
      </c>
      <c r="K30" s="39">
        <v>2032</v>
      </c>
      <c r="L30" s="39">
        <v>2033</v>
      </c>
      <c r="M30" s="39">
        <v>2034</v>
      </c>
      <c r="N30" s="39">
        <v>2035</v>
      </c>
      <c r="O30" s="91">
        <v>2036</v>
      </c>
    </row>
    <row r="31" spans="2:16" ht="14.5" thickBot="1" x14ac:dyDescent="0.35">
      <c r="B31" s="92" t="s">
        <v>346</v>
      </c>
      <c r="C31" s="86"/>
      <c r="D31" s="86"/>
      <c r="E31" s="86"/>
      <c r="F31" s="86"/>
      <c r="G31" s="86"/>
      <c r="H31" s="86"/>
      <c r="I31" s="86"/>
      <c r="J31" s="86"/>
      <c r="K31" s="86"/>
      <c r="L31" s="86"/>
      <c r="M31" s="86"/>
      <c r="N31" s="86"/>
      <c r="O31" s="87"/>
    </row>
    <row r="32" spans="2:16" x14ac:dyDescent="0.3">
      <c r="B32" s="93"/>
    </row>
    <row r="33" spans="2:5" x14ac:dyDescent="0.3">
      <c r="B33" s="4" t="s">
        <v>347</v>
      </c>
    </row>
    <row r="34" spans="2:5" x14ac:dyDescent="0.3">
      <c r="B34" s="4" t="s">
        <v>348</v>
      </c>
    </row>
    <row r="35" spans="2:5" ht="16.5" x14ac:dyDescent="0.3">
      <c r="B35" s="4" t="s">
        <v>349</v>
      </c>
    </row>
    <row r="36" spans="2:5" x14ac:dyDescent="0.3">
      <c r="B36" s="4" t="s">
        <v>350</v>
      </c>
    </row>
    <row r="37" spans="2:5" x14ac:dyDescent="0.3">
      <c r="B37" s="4" t="s">
        <v>351</v>
      </c>
    </row>
    <row r="38" spans="2:5" x14ac:dyDescent="0.3">
      <c r="B38" s="4" t="s">
        <v>352</v>
      </c>
    </row>
    <row r="39" spans="2:5" x14ac:dyDescent="0.3">
      <c r="B39" s="4" t="s">
        <v>353</v>
      </c>
    </row>
    <row r="40" spans="2:5" x14ac:dyDescent="0.3">
      <c r="B40" s="4" t="s">
        <v>354</v>
      </c>
    </row>
    <row r="41" spans="2:5" x14ac:dyDescent="0.3">
      <c r="B41" s="4" t="s">
        <v>355</v>
      </c>
    </row>
    <row r="43" spans="2:5" ht="14.5" thickBot="1" x14ac:dyDescent="0.35">
      <c r="B43" s="4" t="s">
        <v>327</v>
      </c>
    </row>
    <row r="44" spans="2:5" x14ac:dyDescent="0.3">
      <c r="B44" s="376" t="s">
        <v>356</v>
      </c>
      <c r="C44" s="94" t="s">
        <v>357</v>
      </c>
      <c r="D44" s="94" t="s">
        <v>358</v>
      </c>
      <c r="E44" s="95" t="s">
        <v>359</v>
      </c>
    </row>
    <row r="45" spans="2:5" ht="14.5" thickBot="1" x14ac:dyDescent="0.35">
      <c r="B45" s="377"/>
      <c r="C45" s="86"/>
      <c r="D45" s="86"/>
      <c r="E45" s="87"/>
    </row>
    <row r="46" spans="2:5" x14ac:dyDescent="0.3">
      <c r="B46" s="88"/>
    </row>
    <row r="47" spans="2:5" x14ac:dyDescent="0.3">
      <c r="B47" s="4" t="s">
        <v>360</v>
      </c>
    </row>
    <row r="48" spans="2:5" x14ac:dyDescent="0.3">
      <c r="B48" s="4" t="s">
        <v>361</v>
      </c>
    </row>
    <row r="49" spans="2:4" x14ac:dyDescent="0.3">
      <c r="B49" s="4" t="s">
        <v>362</v>
      </c>
    </row>
    <row r="51" spans="2:4" ht="14.5" thickBot="1" x14ac:dyDescent="0.35">
      <c r="B51" s="4" t="s">
        <v>327</v>
      </c>
    </row>
    <row r="52" spans="2:4" ht="15.75" customHeight="1" x14ac:dyDescent="0.3">
      <c r="B52" s="376" t="s">
        <v>363</v>
      </c>
      <c r="C52" s="369" t="s">
        <v>364</v>
      </c>
      <c r="D52" s="370"/>
    </row>
    <row r="53" spans="2:4" x14ac:dyDescent="0.3">
      <c r="B53" s="378"/>
      <c r="C53" s="24" t="s">
        <v>365</v>
      </c>
      <c r="D53" s="96" t="s">
        <v>366</v>
      </c>
    </row>
    <row r="54" spans="2:4" x14ac:dyDescent="0.3">
      <c r="B54" s="97"/>
      <c r="C54" s="39"/>
      <c r="D54" s="91"/>
    </row>
    <row r="55" spans="2:4" x14ac:dyDescent="0.3">
      <c r="B55" s="97"/>
      <c r="C55" s="39"/>
      <c r="D55" s="91"/>
    </row>
    <row r="56" spans="2:4" x14ac:dyDescent="0.3">
      <c r="B56" s="97"/>
      <c r="C56" s="39"/>
      <c r="D56" s="91"/>
    </row>
    <row r="57" spans="2:4" x14ac:dyDescent="0.3">
      <c r="B57" s="97"/>
      <c r="C57" s="39"/>
      <c r="D57" s="91"/>
    </row>
    <row r="58" spans="2:4" ht="14.5" thickBot="1" x14ac:dyDescent="0.35">
      <c r="B58" s="98"/>
      <c r="C58" s="86"/>
      <c r="D58" s="87"/>
    </row>
    <row r="60" spans="2:4" x14ac:dyDescent="0.3">
      <c r="B60" s="4" t="s">
        <v>367</v>
      </c>
    </row>
    <row r="61" spans="2:4" x14ac:dyDescent="0.3">
      <c r="B61" s="4" t="s">
        <v>368</v>
      </c>
    </row>
    <row r="63" spans="2:4" ht="18" x14ac:dyDescent="0.4">
      <c r="B63" s="85" t="s">
        <v>369</v>
      </c>
    </row>
    <row r="64" spans="2:4" ht="14.5" thickBot="1" x14ac:dyDescent="0.35">
      <c r="B64" s="4" t="s">
        <v>327</v>
      </c>
    </row>
    <row r="65" spans="2:16" ht="15.5" x14ac:dyDescent="0.35">
      <c r="B65" s="379" t="s">
        <v>370</v>
      </c>
      <c r="C65" s="380"/>
      <c r="D65" s="380"/>
      <c r="E65" s="380"/>
      <c r="F65" s="380"/>
      <c r="G65" s="380"/>
      <c r="H65" s="380"/>
      <c r="I65" s="380"/>
      <c r="J65" s="380"/>
      <c r="K65" s="380"/>
      <c r="L65" s="380"/>
      <c r="M65" s="380"/>
      <c r="N65" s="380"/>
      <c r="O65" s="381"/>
      <c r="P65" s="89"/>
    </row>
    <row r="66" spans="2:16" x14ac:dyDescent="0.3">
      <c r="B66" s="90" t="s">
        <v>345</v>
      </c>
      <c r="C66" s="4">
        <v>2012</v>
      </c>
      <c r="D66" s="39">
        <v>2013</v>
      </c>
      <c r="E66" s="39">
        <v>2014</v>
      </c>
      <c r="F66" s="39">
        <v>2015</v>
      </c>
      <c r="G66" s="39">
        <v>2016</v>
      </c>
      <c r="H66" s="39">
        <v>2017</v>
      </c>
      <c r="I66" s="39">
        <v>2018</v>
      </c>
      <c r="J66" s="39">
        <v>2019</v>
      </c>
      <c r="K66" s="39">
        <v>2020</v>
      </c>
      <c r="L66" s="39">
        <v>2021</v>
      </c>
      <c r="M66" s="39">
        <v>2022</v>
      </c>
      <c r="N66" s="39">
        <v>2023</v>
      </c>
      <c r="O66" s="39">
        <v>2024</v>
      </c>
    </row>
    <row r="67" spans="2:16" x14ac:dyDescent="0.3">
      <c r="B67" s="90" t="s">
        <v>371</v>
      </c>
      <c r="C67" s="39"/>
      <c r="D67" s="39"/>
      <c r="E67" s="39"/>
      <c r="F67" s="39"/>
      <c r="G67" s="39"/>
      <c r="H67" s="39"/>
      <c r="I67" s="39"/>
      <c r="J67" s="39"/>
      <c r="K67" s="39"/>
      <c r="L67" s="39"/>
      <c r="M67" s="39"/>
      <c r="N67" s="39"/>
      <c r="O67" s="91"/>
    </row>
    <row r="68" spans="2:16" x14ac:dyDescent="0.3">
      <c r="B68" s="90" t="s">
        <v>372</v>
      </c>
      <c r="C68" s="39"/>
      <c r="D68" s="39"/>
      <c r="E68" s="39"/>
      <c r="F68" s="39"/>
      <c r="G68" s="39"/>
      <c r="H68" s="39"/>
      <c r="I68" s="39"/>
      <c r="J68" s="39"/>
      <c r="K68" s="39"/>
      <c r="L68" s="39"/>
      <c r="M68" s="39"/>
      <c r="N68" s="39"/>
      <c r="O68" s="91"/>
    </row>
    <row r="69" spans="2:16" ht="14.5" thickBot="1" x14ac:dyDescent="0.35">
      <c r="B69" s="92" t="s">
        <v>373</v>
      </c>
      <c r="C69" s="86"/>
      <c r="D69" s="86"/>
      <c r="E69" s="86"/>
      <c r="F69" s="86"/>
      <c r="G69" s="86"/>
      <c r="H69" s="86"/>
      <c r="I69" s="86"/>
      <c r="J69" s="86"/>
      <c r="K69" s="86"/>
      <c r="L69" s="86"/>
      <c r="M69" s="86"/>
      <c r="N69" s="86"/>
      <c r="O69" s="87"/>
    </row>
    <row r="70" spans="2:16" x14ac:dyDescent="0.3">
      <c r="B70" s="93"/>
    </row>
    <row r="71" spans="2:16" x14ac:dyDescent="0.3">
      <c r="B71" s="99" t="s">
        <v>374</v>
      </c>
    </row>
    <row r="72" spans="2:16" x14ac:dyDescent="0.3">
      <c r="B72" s="99" t="s">
        <v>375</v>
      </c>
    </row>
    <row r="73" spans="2:16" x14ac:dyDescent="0.3">
      <c r="B73" s="99" t="s">
        <v>376</v>
      </c>
    </row>
    <row r="74" spans="2:16" x14ac:dyDescent="0.3">
      <c r="B74" s="99" t="s">
        <v>377</v>
      </c>
    </row>
    <row r="75" spans="2:16" x14ac:dyDescent="0.3">
      <c r="B75" s="99" t="s">
        <v>378</v>
      </c>
    </row>
    <row r="76" spans="2:16" x14ac:dyDescent="0.3">
      <c r="B76" s="99"/>
    </row>
    <row r="77" spans="2:16" ht="18" x14ac:dyDescent="0.4">
      <c r="B77" s="85" t="s">
        <v>379</v>
      </c>
    </row>
    <row r="78" spans="2:16" ht="28" x14ac:dyDescent="0.3">
      <c r="B78" s="100" t="s">
        <v>380</v>
      </c>
    </row>
    <row r="79" spans="2:16" x14ac:dyDescent="0.3">
      <c r="B79" s="93" t="s">
        <v>381</v>
      </c>
    </row>
    <row r="80" spans="2:16" x14ac:dyDescent="0.3">
      <c r="B80" s="93" t="s">
        <v>382</v>
      </c>
    </row>
    <row r="81" spans="2:2" x14ac:dyDescent="0.3">
      <c r="B81" s="93" t="s">
        <v>383</v>
      </c>
    </row>
    <row r="82" spans="2:2" x14ac:dyDescent="0.3">
      <c r="B82" s="93" t="s">
        <v>384</v>
      </c>
    </row>
    <row r="83" spans="2:2" x14ac:dyDescent="0.3">
      <c r="B83" s="99" t="s">
        <v>385</v>
      </c>
    </row>
    <row r="84" spans="2:2" x14ac:dyDescent="0.3">
      <c r="B84" s="99" t="s">
        <v>386</v>
      </c>
    </row>
    <row r="85" spans="2:2" x14ac:dyDescent="0.3">
      <c r="B85" s="100" t="s">
        <v>387</v>
      </c>
    </row>
    <row r="86" spans="2:2" ht="28" x14ac:dyDescent="0.3">
      <c r="B86" s="100" t="s">
        <v>388</v>
      </c>
    </row>
    <row r="87" spans="2:2" x14ac:dyDescent="0.3">
      <c r="B87" s="100" t="s">
        <v>389</v>
      </c>
    </row>
    <row r="88" spans="2:2" x14ac:dyDescent="0.3">
      <c r="B88" s="99" t="s">
        <v>390</v>
      </c>
    </row>
    <row r="89" spans="2:2" x14ac:dyDescent="0.3">
      <c r="B89" s="99" t="s">
        <v>391</v>
      </c>
    </row>
    <row r="90" spans="2:2" x14ac:dyDescent="0.3">
      <c r="B90" s="100" t="s">
        <v>392</v>
      </c>
    </row>
    <row r="91" spans="2:2" ht="28" x14ac:dyDescent="0.3">
      <c r="B91" s="100" t="s">
        <v>393</v>
      </c>
    </row>
    <row r="92" spans="2:2" x14ac:dyDescent="0.3">
      <c r="B92" s="99" t="s">
        <v>394</v>
      </c>
    </row>
    <row r="93" spans="2:2" ht="28" x14ac:dyDescent="0.3">
      <c r="B93" s="100" t="s">
        <v>395</v>
      </c>
    </row>
    <row r="94" spans="2:2" ht="28" x14ac:dyDescent="0.3">
      <c r="B94" s="100" t="s">
        <v>396</v>
      </c>
    </row>
    <row r="95" spans="2:2" ht="28" x14ac:dyDescent="0.3">
      <c r="B95" s="100" t="s">
        <v>397</v>
      </c>
    </row>
    <row r="96" spans="2:2" x14ac:dyDescent="0.3">
      <c r="B96" s="93" t="s">
        <v>398</v>
      </c>
    </row>
    <row r="97" spans="2:15" x14ac:dyDescent="0.3">
      <c r="B97" s="93" t="s">
        <v>399</v>
      </c>
    </row>
    <row r="98" spans="2:15" x14ac:dyDescent="0.3">
      <c r="B98" s="93" t="s">
        <v>400</v>
      </c>
    </row>
    <row r="99" spans="2:15" x14ac:dyDescent="0.3">
      <c r="B99" s="99"/>
    </row>
    <row r="100" spans="2:15" ht="18" x14ac:dyDescent="0.4">
      <c r="B100" s="85" t="s">
        <v>401</v>
      </c>
    </row>
    <row r="101" spans="2:15" ht="14.5" thickBot="1" x14ac:dyDescent="0.35">
      <c r="B101" s="4" t="s">
        <v>327</v>
      </c>
    </row>
    <row r="102" spans="2:15" x14ac:dyDescent="0.3">
      <c r="B102" s="368" t="s">
        <v>402</v>
      </c>
      <c r="C102" s="369"/>
      <c r="D102" s="369"/>
      <c r="E102" s="369"/>
      <c r="F102" s="369"/>
      <c r="G102" s="369"/>
      <c r="H102" s="369"/>
      <c r="I102" s="369"/>
      <c r="J102" s="369"/>
      <c r="K102" s="369"/>
      <c r="L102" s="369"/>
      <c r="M102" s="369"/>
      <c r="N102" s="369"/>
      <c r="O102" s="370"/>
    </row>
    <row r="103" spans="2:15" x14ac:dyDescent="0.3">
      <c r="B103" s="90" t="s">
        <v>345</v>
      </c>
      <c r="C103" s="4">
        <v>2012</v>
      </c>
      <c r="D103" s="39">
        <v>2013</v>
      </c>
      <c r="E103" s="39">
        <v>2014</v>
      </c>
      <c r="F103" s="39">
        <v>2015</v>
      </c>
      <c r="G103" s="39">
        <v>2016</v>
      </c>
      <c r="H103" s="39">
        <v>2017</v>
      </c>
      <c r="I103" s="39">
        <v>2018</v>
      </c>
      <c r="J103" s="39">
        <v>2019</v>
      </c>
      <c r="K103" s="39">
        <v>2020</v>
      </c>
      <c r="L103" s="39">
        <v>2021</v>
      </c>
      <c r="M103" s="39">
        <v>2022</v>
      </c>
      <c r="N103" s="39">
        <v>2023</v>
      </c>
      <c r="O103" s="39">
        <v>2024</v>
      </c>
    </row>
    <row r="104" spans="2:15" ht="16.5" x14ac:dyDescent="0.3">
      <c r="B104" s="90" t="s">
        <v>403</v>
      </c>
      <c r="C104" s="39"/>
      <c r="D104" s="39"/>
      <c r="E104" s="39"/>
      <c r="F104" s="39"/>
      <c r="G104" s="39"/>
      <c r="H104" s="39"/>
      <c r="I104" s="39"/>
      <c r="J104" s="39"/>
      <c r="K104" s="39"/>
      <c r="L104" s="39"/>
      <c r="M104" s="39"/>
      <c r="N104" s="39"/>
      <c r="O104" s="91"/>
    </row>
    <row r="105" spans="2:15" x14ac:dyDescent="0.3">
      <c r="B105" s="90" t="s">
        <v>404</v>
      </c>
      <c r="C105" s="39"/>
      <c r="D105" s="39"/>
      <c r="E105" s="39"/>
      <c r="F105" s="39"/>
      <c r="G105" s="39"/>
      <c r="H105" s="39"/>
      <c r="I105" s="39"/>
      <c r="J105" s="39"/>
      <c r="K105" s="39"/>
      <c r="L105" s="39"/>
      <c r="M105" s="39"/>
      <c r="N105" s="39"/>
      <c r="O105" s="91"/>
    </row>
    <row r="106" spans="2:15" ht="16.5" thickBot="1" x14ac:dyDescent="0.45">
      <c r="B106" s="92" t="s">
        <v>405</v>
      </c>
      <c r="C106" s="86"/>
      <c r="D106" s="86"/>
      <c r="E106" s="86"/>
      <c r="F106" s="86"/>
      <c r="G106" s="86"/>
      <c r="H106" s="86"/>
      <c r="I106" s="86"/>
      <c r="J106" s="86"/>
      <c r="K106" s="86"/>
      <c r="L106" s="86"/>
      <c r="M106" s="86"/>
      <c r="N106" s="86"/>
      <c r="O106" s="87"/>
    </row>
    <row r="107" spans="2:15" x14ac:dyDescent="0.3">
      <c r="B107" s="93"/>
    </row>
    <row r="108" spans="2:15" x14ac:dyDescent="0.3">
      <c r="B108" s="99" t="s">
        <v>406</v>
      </c>
    </row>
    <row r="109" spans="2:15" ht="28" x14ac:dyDescent="0.3">
      <c r="B109" s="100" t="s">
        <v>407</v>
      </c>
    </row>
    <row r="110" spans="2:15" ht="28" x14ac:dyDescent="0.3">
      <c r="B110" s="100" t="s">
        <v>408</v>
      </c>
    </row>
    <row r="111" spans="2:15" ht="14.5" thickBot="1" x14ac:dyDescent="0.35">
      <c r="B111" s="4" t="s">
        <v>327</v>
      </c>
    </row>
    <row r="112" spans="2:15" x14ac:dyDescent="0.3">
      <c r="B112" s="368" t="s">
        <v>409</v>
      </c>
      <c r="C112" s="369"/>
      <c r="D112" s="369"/>
      <c r="E112" s="369"/>
      <c r="F112" s="369"/>
      <c r="G112" s="369"/>
      <c r="H112" s="369"/>
      <c r="I112" s="369"/>
      <c r="J112" s="369"/>
      <c r="K112" s="369"/>
      <c r="L112" s="369"/>
      <c r="M112" s="369"/>
      <c r="N112" s="369"/>
      <c r="O112" s="370"/>
    </row>
    <row r="113" spans="2:15" x14ac:dyDescent="0.3">
      <c r="B113" s="90" t="s">
        <v>345</v>
      </c>
      <c r="C113" s="4">
        <v>2012</v>
      </c>
      <c r="D113" s="39">
        <v>2013</v>
      </c>
      <c r="E113" s="39">
        <v>2014</v>
      </c>
      <c r="F113" s="39">
        <v>2015</v>
      </c>
      <c r="G113" s="39">
        <v>2016</v>
      </c>
      <c r="H113" s="39">
        <v>2017</v>
      </c>
      <c r="I113" s="39">
        <v>2018</v>
      </c>
      <c r="J113" s="39">
        <v>2019</v>
      </c>
      <c r="K113" s="39">
        <v>2020</v>
      </c>
      <c r="L113" s="39">
        <v>2021</v>
      </c>
      <c r="M113" s="39">
        <v>2022</v>
      </c>
      <c r="N113" s="39">
        <v>2023</v>
      </c>
      <c r="O113" s="39">
        <v>2024</v>
      </c>
    </row>
    <row r="114" spans="2:15" ht="16.5" x14ac:dyDescent="0.3">
      <c r="B114" s="90" t="s">
        <v>410</v>
      </c>
      <c r="C114" s="39"/>
      <c r="D114" s="39"/>
      <c r="E114" s="39"/>
      <c r="F114" s="39"/>
      <c r="G114" s="39"/>
      <c r="H114" s="39"/>
      <c r="I114" s="39"/>
      <c r="J114" s="39"/>
      <c r="K114" s="39"/>
      <c r="L114" s="39"/>
      <c r="M114" s="39"/>
      <c r="N114" s="39"/>
      <c r="O114" s="91"/>
    </row>
    <row r="115" spans="2:15" ht="16.5" x14ac:dyDescent="0.3">
      <c r="B115" s="90" t="s">
        <v>411</v>
      </c>
      <c r="C115" s="39"/>
      <c r="D115" s="39"/>
      <c r="E115" s="39"/>
      <c r="F115" s="39"/>
      <c r="G115" s="39"/>
      <c r="H115" s="39"/>
      <c r="I115" s="39"/>
      <c r="J115" s="39"/>
      <c r="K115" s="39"/>
      <c r="L115" s="39"/>
      <c r="M115" s="39"/>
      <c r="N115" s="39"/>
      <c r="O115" s="91"/>
    </row>
    <row r="116" spans="2:15" ht="30.5" x14ac:dyDescent="0.3">
      <c r="B116" s="101" t="s">
        <v>412</v>
      </c>
      <c r="C116" s="39"/>
      <c r="D116" s="39"/>
      <c r="E116" s="39"/>
      <c r="F116" s="39"/>
      <c r="G116" s="39"/>
      <c r="H116" s="39"/>
      <c r="I116" s="39"/>
      <c r="J116" s="39"/>
      <c r="K116" s="39"/>
      <c r="L116" s="39"/>
      <c r="M116" s="39"/>
      <c r="N116" s="39"/>
      <c r="O116" s="91"/>
    </row>
    <row r="117" spans="2:15" ht="18" thickBot="1" x14ac:dyDescent="0.45">
      <c r="B117" s="92" t="s">
        <v>413</v>
      </c>
      <c r="C117" s="86"/>
      <c r="D117" s="86"/>
      <c r="E117" s="86"/>
      <c r="F117" s="86"/>
      <c r="G117" s="86"/>
      <c r="H117" s="86"/>
      <c r="I117" s="86"/>
      <c r="J117" s="86"/>
      <c r="K117" s="86"/>
      <c r="L117" s="86"/>
      <c r="M117" s="86"/>
      <c r="N117" s="86"/>
      <c r="O117" s="87"/>
    </row>
    <row r="118" spans="2:15" x14ac:dyDescent="0.3">
      <c r="B118" s="93"/>
    </row>
    <row r="119" spans="2:15" ht="16.5" x14ac:dyDescent="0.3">
      <c r="B119" s="99" t="s">
        <v>414</v>
      </c>
    </row>
    <row r="120" spans="2:15" x14ac:dyDescent="0.3">
      <c r="B120" s="93" t="s">
        <v>415</v>
      </c>
    </row>
    <row r="121" spans="2:15" x14ac:dyDescent="0.3">
      <c r="B121" s="93" t="s">
        <v>416</v>
      </c>
    </row>
    <row r="122" spans="2:15" x14ac:dyDescent="0.3">
      <c r="B122" s="93" t="s">
        <v>417</v>
      </c>
    </row>
    <row r="123" spans="2:15" x14ac:dyDescent="0.3">
      <c r="B123" s="99" t="s">
        <v>418</v>
      </c>
    </row>
  </sheetData>
  <sheetProtection algorithmName="SHA-512" hashValue="xSw8TzQZe3bZkrn1wZORqPtXyliVUqKoFs8foQOu9GfqnPxPLaJlgOiA8rIdCKyjBXBJhE1N1SWvJbgmvgbPBQ==" saltValue="6H61+8xtvzd8pgFYIWUxhQ==" spinCount="100000" sheet="1" objects="1" scenarios="1"/>
  <mergeCells count="8">
    <mergeCell ref="B112:O112"/>
    <mergeCell ref="B102:O102"/>
    <mergeCell ref="B29:O29"/>
    <mergeCell ref="B11:B12"/>
    <mergeCell ref="B44:B45"/>
    <mergeCell ref="B52:B53"/>
    <mergeCell ref="C52:D52"/>
    <mergeCell ref="B65:O65"/>
  </mergeCells>
  <pageMargins left="0.7" right="0.7" top="0.75" bottom="0.75" header="0.3" footer="0.3"/>
  <pageSetup scale="64" orientation="landscape" r:id="rId1"/>
  <headerFooter>
    <oddHeader>&amp;R&amp;G</oddHeader>
  </headerFooter>
  <rowBreaks count="2" manualBreakCount="2">
    <brk id="58" min="1" max="14" man="1"/>
    <brk id="107" max="16383"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0074D-2723-4B10-B00C-095815BF2D77}">
  <sheetPr>
    <tabColor theme="9" tint="0.39997558519241921"/>
  </sheetPr>
  <dimension ref="A1:Q26"/>
  <sheetViews>
    <sheetView zoomScale="60" zoomScaleNormal="85" workbookViewId="0"/>
  </sheetViews>
  <sheetFormatPr defaultColWidth="9.08984375" defaultRowHeight="14" x14ac:dyDescent="0.35"/>
  <cols>
    <col min="1" max="1" width="5" style="3" customWidth="1"/>
    <col min="2" max="2" width="40" style="3" customWidth="1"/>
    <col min="3" max="3" width="84.36328125" style="3" bestFit="1" customWidth="1"/>
    <col min="4" max="6" width="33.453125" style="3" customWidth="1"/>
    <col min="7" max="9" width="9.08984375" style="3"/>
    <col min="10" max="10" width="9.6328125" style="3" bestFit="1" customWidth="1"/>
    <col min="11" max="14" width="9.08984375" style="3"/>
    <col min="15" max="15" width="32.453125" style="3" customWidth="1"/>
    <col min="16" max="17" width="48.6328125" style="3" customWidth="1"/>
    <col min="18" max="16384" width="9.08984375" style="3"/>
  </cols>
  <sheetData>
    <row r="1" spans="1:17" ht="18" x14ac:dyDescent="0.35">
      <c r="B1" s="55" t="s">
        <v>40</v>
      </c>
      <c r="C1" s="56"/>
      <c r="D1" s="56"/>
    </row>
    <row r="2" spans="1:17" ht="16.399999999999999" customHeight="1" x14ac:dyDescent="0.35">
      <c r="B2" s="292"/>
      <c r="C2" s="292"/>
    </row>
    <row r="3" spans="1:17" ht="16.399999999999999" customHeight="1" x14ac:dyDescent="0.35">
      <c r="B3" s="76" t="s">
        <v>41</v>
      </c>
      <c r="C3" s="56"/>
      <c r="D3" s="56"/>
      <c r="H3"/>
    </row>
    <row r="4" spans="1:17" ht="51.75" customHeight="1" x14ac:dyDescent="0.35">
      <c r="B4" s="295" t="s">
        <v>439</v>
      </c>
      <c r="C4" s="296"/>
      <c r="D4" s="297"/>
      <c r="H4"/>
    </row>
    <row r="5" spans="1:17" x14ac:dyDescent="0.3">
      <c r="C5" s="4"/>
      <c r="D5" s="4"/>
      <c r="E5" s="8"/>
      <c r="G5" s="1"/>
      <c r="H5" s="1"/>
      <c r="M5" s="5"/>
    </row>
    <row r="6" spans="1:17" s="4" customFormat="1" x14ac:dyDescent="0.3">
      <c r="A6" s="194" t="s">
        <v>42</v>
      </c>
      <c r="B6" s="195" t="s">
        <v>43</v>
      </c>
    </row>
    <row r="7" spans="1:17" s="4" customFormat="1" x14ac:dyDescent="0.3">
      <c r="A7" s="194"/>
      <c r="B7" s="195"/>
    </row>
    <row r="8" spans="1:17" s="4" customFormat="1" x14ac:dyDescent="0.3">
      <c r="A8" s="194"/>
      <c r="B8" s="145" t="s">
        <v>44</v>
      </c>
      <c r="C8" s="289" t="s">
        <v>45</v>
      </c>
      <c r="D8" s="289"/>
    </row>
    <row r="9" spans="1:17" ht="16.399999999999999" customHeight="1" x14ac:dyDescent="0.35">
      <c r="B9" s="197" t="s">
        <v>46</v>
      </c>
      <c r="C9" s="290"/>
      <c r="D9" s="291"/>
    </row>
    <row r="10" spans="1:17" ht="16.399999999999999" customHeight="1" x14ac:dyDescent="0.35">
      <c r="B10" s="198" t="s">
        <v>47</v>
      </c>
      <c r="C10" s="293"/>
      <c r="D10" s="293"/>
    </row>
    <row r="11" spans="1:17" ht="49.5" customHeight="1" x14ac:dyDescent="0.35">
      <c r="B11" s="197" t="s">
        <v>48</v>
      </c>
      <c r="C11" s="294" t="s">
        <v>420</v>
      </c>
      <c r="D11" s="294"/>
    </row>
    <row r="12" spans="1:17" ht="86.25" customHeight="1" x14ac:dyDescent="0.35">
      <c r="A12" s="13" t="s">
        <v>49</v>
      </c>
      <c r="B12" s="288" t="s">
        <v>419</v>
      </c>
      <c r="C12" s="288"/>
      <c r="D12" s="288"/>
      <c r="E12" s="54"/>
      <c r="O12"/>
      <c r="P12"/>
      <c r="Q12"/>
    </row>
    <row r="13" spans="1:17" ht="14.5" x14ac:dyDescent="0.35">
      <c r="A13" s="14"/>
      <c r="B13" s="59" t="s">
        <v>50</v>
      </c>
      <c r="C13" s="59" t="s">
        <v>51</v>
      </c>
      <c r="D13" s="59" t="s">
        <v>52</v>
      </c>
      <c r="O13"/>
      <c r="P13"/>
      <c r="Q13"/>
    </row>
    <row r="14" spans="1:17" ht="108" customHeight="1" x14ac:dyDescent="0.35">
      <c r="B14" s="124" t="s">
        <v>53</v>
      </c>
      <c r="C14" s="124" t="s">
        <v>54</v>
      </c>
      <c r="D14" s="187" t="s">
        <v>55</v>
      </c>
      <c r="O14"/>
      <c r="P14"/>
      <c r="Q14"/>
    </row>
    <row r="15" spans="1:17" ht="14.5" x14ac:dyDescent="0.35">
      <c r="A15" s="16">
        <v>1</v>
      </c>
      <c r="B15" s="57" t="s">
        <v>56</v>
      </c>
      <c r="C15" s="196">
        <f>'8. Emissions Summary'!G77</f>
        <v>0</v>
      </c>
      <c r="D15" s="196">
        <f>SUMIF('7. Destruct or Offsite Monthly'!C:C,B15,'7. Destruct or Offsite Monthly'!K:K)</f>
        <v>0</v>
      </c>
      <c r="E15"/>
      <c r="F15"/>
      <c r="O15"/>
      <c r="P15"/>
      <c r="Q15"/>
    </row>
    <row r="16" spans="1:17" ht="14.5" x14ac:dyDescent="0.35">
      <c r="A16" s="16">
        <v>2</v>
      </c>
      <c r="B16" s="57" t="s">
        <v>57</v>
      </c>
      <c r="C16" s="196">
        <f>'8. Emissions Summary'!G78</f>
        <v>0</v>
      </c>
      <c r="D16" s="196">
        <f>SUMIF('7. Destruct or Offsite Monthly'!C:C,B16,'7. Destruct or Offsite Monthly'!K:K)</f>
        <v>0</v>
      </c>
      <c r="E16"/>
      <c r="F16"/>
      <c r="O16"/>
      <c r="P16"/>
      <c r="Q16"/>
    </row>
    <row r="17" spans="1:17" ht="14.5" x14ac:dyDescent="0.35">
      <c r="A17" s="16">
        <v>3</v>
      </c>
      <c r="B17" s="57" t="s">
        <v>58</v>
      </c>
      <c r="C17" s="196">
        <f>'8. Emissions Summary'!G79</f>
        <v>0</v>
      </c>
      <c r="D17" s="196">
        <f>SUMIF('7. Destruct or Offsite Monthly'!C:C,B17,'7. Destruct or Offsite Monthly'!K:K)</f>
        <v>0</v>
      </c>
      <c r="E17"/>
      <c r="F17"/>
      <c r="O17"/>
      <c r="P17"/>
      <c r="Q17"/>
    </row>
    <row r="18" spans="1:17" ht="14.5" x14ac:dyDescent="0.35">
      <c r="A18" s="16">
        <v>4</v>
      </c>
      <c r="B18" s="57" t="s">
        <v>59</v>
      </c>
      <c r="C18" s="196">
        <f>'8. Emissions Summary'!G80</f>
        <v>0</v>
      </c>
      <c r="D18" s="196">
        <f>SUMIF('7. Destruct or Offsite Monthly'!C:C,B18,'7. Destruct or Offsite Monthly'!K:K)</f>
        <v>0</v>
      </c>
      <c r="E18"/>
      <c r="F18"/>
    </row>
    <row r="19" spans="1:17" x14ac:dyDescent="0.35">
      <c r="A19" s="16">
        <v>5</v>
      </c>
      <c r="B19" s="57" t="s">
        <v>60</v>
      </c>
      <c r="C19" s="196">
        <f>'8. Emissions Summary'!G81</f>
        <v>0</v>
      </c>
      <c r="D19" s="196">
        <f>SUMIF('7. Destruct or Offsite Monthly'!C:C,B19,'7. Destruct or Offsite Monthly'!K:K)</f>
        <v>0</v>
      </c>
    </row>
    <row r="20" spans="1:17" x14ac:dyDescent="0.35">
      <c r="A20" s="16">
        <v>6</v>
      </c>
      <c r="B20" s="57" t="s">
        <v>61</v>
      </c>
      <c r="C20" s="196">
        <f>'8. Emissions Summary'!G82</f>
        <v>0</v>
      </c>
      <c r="D20" s="196">
        <f>SUMIF('7. Destruct or Offsite Monthly'!C:C,B20,'7. Destruct or Offsite Monthly'!K:K)</f>
        <v>0</v>
      </c>
    </row>
    <row r="21" spans="1:17" x14ac:dyDescent="0.35">
      <c r="A21" s="16">
        <v>7</v>
      </c>
      <c r="B21" s="57" t="s">
        <v>62</v>
      </c>
      <c r="C21" s="196">
        <f>'8. Emissions Summary'!G83</f>
        <v>0</v>
      </c>
      <c r="D21" s="196">
        <f>SUMIF('7. Destruct or Offsite Monthly'!C:C,B21,'7. Destruct or Offsite Monthly'!K:K)</f>
        <v>0</v>
      </c>
    </row>
    <row r="22" spans="1:17" x14ac:dyDescent="0.35">
      <c r="A22" s="16">
        <v>8</v>
      </c>
      <c r="B22" s="57" t="s">
        <v>63</v>
      </c>
      <c r="C22" s="196">
        <f>'8. Emissions Summary'!G84</f>
        <v>0</v>
      </c>
      <c r="D22" s="196">
        <f>SUMIF('7. Destruct or Offsite Monthly'!C:C,B22,'7. Destruct or Offsite Monthly'!K:K)</f>
        <v>0</v>
      </c>
    </row>
    <row r="23" spans="1:17" x14ac:dyDescent="0.35">
      <c r="A23" s="16">
        <v>9</v>
      </c>
      <c r="B23" s="57" t="s">
        <v>64</v>
      </c>
      <c r="C23" s="196">
        <f>'8. Emissions Summary'!G85</f>
        <v>0</v>
      </c>
      <c r="D23" s="196">
        <f>SUMIF('7. Destruct or Offsite Monthly'!C:C,B23,'7. Destruct or Offsite Monthly'!K:K)</f>
        <v>0</v>
      </c>
    </row>
    <row r="24" spans="1:17" x14ac:dyDescent="0.35">
      <c r="A24" s="16">
        <v>10</v>
      </c>
      <c r="B24" s="57" t="s">
        <v>65</v>
      </c>
      <c r="C24" s="196">
        <f>'8. Emissions Summary'!G86</f>
        <v>0</v>
      </c>
      <c r="D24" s="196">
        <f>SUMIF('7. Destruct or Offsite Monthly'!C:C,B24,'7. Destruct or Offsite Monthly'!K:K)</f>
        <v>0</v>
      </c>
    </row>
    <row r="25" spans="1:17" x14ac:dyDescent="0.35">
      <c r="A25" s="16">
        <v>11</v>
      </c>
      <c r="B25" s="57" t="s">
        <v>66</v>
      </c>
      <c r="C25" s="196">
        <f>'8. Emissions Summary'!G87</f>
        <v>0</v>
      </c>
      <c r="D25" s="196">
        <f>SUMIF('7. Destruct or Offsite Monthly'!C:C,B25,'7. Destruct or Offsite Monthly'!K:K)</f>
        <v>0</v>
      </c>
    </row>
    <row r="26" spans="1:17" x14ac:dyDescent="0.35">
      <c r="A26" s="16">
        <v>12</v>
      </c>
      <c r="B26" s="57" t="s">
        <v>67</v>
      </c>
      <c r="C26" s="196">
        <f>'8. Emissions Summary'!G88</f>
        <v>0</v>
      </c>
      <c r="D26" s="196">
        <f>SUMIF('7. Destruct or Offsite Monthly'!C:C,B26,'7. Destruct or Offsite Monthly'!K:K)</f>
        <v>0</v>
      </c>
    </row>
  </sheetData>
  <sheetProtection algorithmName="SHA-512" hashValue="XTnzDqR1bp77skaWg5oqdI/6gzH6+DCsHsw4VLrM9Tq4qQdQOzx/gWIPHlCvZ6QBV4DxrHxvrY/8/hquMRofHA==" saltValue="dpXE927CqpofouNXCN8dQQ==" spinCount="100000" sheet="1" objects="1" scenarios="1"/>
  <mergeCells count="7">
    <mergeCell ref="B12:D12"/>
    <mergeCell ref="C8:D8"/>
    <mergeCell ref="C9:D9"/>
    <mergeCell ref="B2:C2"/>
    <mergeCell ref="C10:D10"/>
    <mergeCell ref="C11:D11"/>
    <mergeCell ref="B4:D4"/>
  </mergeCells>
  <phoneticPr fontId="32" type="noConversion"/>
  <dataValidations count="5">
    <dataValidation type="list" errorStyle="warning" allowBlank="1" showInputMessage="1" showErrorMessage="1" promptTitle="Reporting Period" prompt="Select the reporting year" sqref="C10:D10" xr:uid="{BE9F1300-8FEE-447A-9619-94973E366A85}">
      <formula1>"2017,2018,2019,2020,2021,2022,2023,2024,2025,2026"</formula1>
    </dataValidation>
    <dataValidation errorStyle="warning" allowBlank="1" showInputMessage="1" showErrorMessage="1" promptTitle="Facility Name" prompt="Enter the name of your facility" sqref="C9" xr:uid="{81FD4B93-5C1E-4A7A-8B2D-D26BBE3F3821}"/>
    <dataValidation errorStyle="warning" allowBlank="1" showInputMessage="1" showErrorMessage="1" promptTitle="Comments" prompt="Enter any additional comments regarding the workbook" sqref="C11" xr:uid="{9FB3EC68-9CE1-4071-BC99-EB7EDDABF82A}"/>
    <dataValidation errorStyle="warning" allowBlank="1" showInputMessage="1" promptTitle="Monthly CH4 Emissions" prompt="Net CH4 emissions from all ventilation and degasification systems for the facility by quarter, in metric tons CH4. No data entry required. This field is autopopulated according to Eq. 7. The calculations are performed on tab &quot;7. Emissions Summary&quot;." sqref="C15:C26" xr:uid="{EE3445A5-3826-48CE-8E63-1993E3A34A9F}"/>
    <dataValidation type="decimal" errorStyle="warning" allowBlank="1" showInputMessage="1" showErrorMessage="1" error="The value you have provided is outside the EPA estimated range for this data element. Please double check this value and revise, if necessary. If you believe it to be correct, please submit the value as is." promptTitle="Monthly CO2 Emissions" prompt="Net CH4 emissions from all ventilation and degasification systems for the facility by quarter, in metric tons CH4. No data entry required. This field is autopopulated according to CO2 emissions reported in tab 7. &quot;Destruct or Offsite Monthly&quot;." sqref="D15:D26" xr:uid="{AAB9E1D0-3943-404A-AE4F-EE4F1FE759C8}">
      <formula1>0</formula1>
      <formula2>100000</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3DA2E-A1C3-4ABA-85A0-F4F0CAC5B017}">
  <sheetPr>
    <tabColor theme="3" tint="0.499984740745262"/>
  </sheetPr>
  <dimension ref="A1:AJ443"/>
  <sheetViews>
    <sheetView zoomScale="85" zoomScaleNormal="85" workbookViewId="0">
      <selection activeCell="B1" sqref="B1"/>
    </sheetView>
  </sheetViews>
  <sheetFormatPr defaultColWidth="9.08984375" defaultRowHeight="14.5" x14ac:dyDescent="0.35"/>
  <cols>
    <col min="1" max="1" width="5" style="131" bestFit="1" customWidth="1"/>
    <col min="2" max="2" width="35.08984375" style="131" customWidth="1"/>
    <col min="3" max="3" width="35.453125" style="131" customWidth="1"/>
    <col min="4" max="4" width="66.453125" style="131" customWidth="1"/>
    <col min="5" max="5" width="46" style="135" customWidth="1"/>
    <col min="6" max="6" width="27" style="135" customWidth="1"/>
    <col min="7" max="7" width="28.36328125" style="135" customWidth="1"/>
    <col min="8" max="8" width="30.6328125" style="131" customWidth="1"/>
    <col min="9" max="9" width="27.453125" style="131" customWidth="1"/>
    <col min="10" max="10" width="48.36328125" style="131" customWidth="1"/>
    <col min="11" max="12" width="30.6328125" style="131" customWidth="1"/>
    <col min="13" max="13" width="36.26953125" style="131" bestFit="1" customWidth="1"/>
    <col min="14" max="14" width="28.54296875" hidden="1" customWidth="1"/>
    <col min="15" max="15" width="20.90625" hidden="1" customWidth="1"/>
    <col min="16" max="16" width="20.08984375" hidden="1" customWidth="1"/>
    <col min="17" max="18" width="17" hidden="1" customWidth="1"/>
    <col min="19" max="19" width="6.6328125" hidden="1" customWidth="1"/>
    <col min="20" max="20" width="16.08984375" hidden="1" customWidth="1"/>
    <col min="21" max="21" width="16" hidden="1" customWidth="1"/>
    <col min="22" max="22" width="7.6328125" hidden="1" customWidth="1"/>
    <col min="23" max="23" width="16.08984375" hidden="1" customWidth="1"/>
    <col min="24" max="24" width="16.36328125" hidden="1" customWidth="1"/>
    <col min="25" max="25" width="7" hidden="1" customWidth="1"/>
    <col min="26" max="26" width="16.90625" hidden="1" customWidth="1"/>
    <col min="27" max="27" width="16.08984375" hidden="1" customWidth="1"/>
    <col min="28" max="28" width="6.08984375" hidden="1" customWidth="1"/>
    <col min="29" max="29" width="0" hidden="1" customWidth="1"/>
    <col min="30" max="30" width="69.90625" hidden="1" customWidth="1"/>
    <col min="31" max="36" width="0" hidden="1" customWidth="1"/>
  </cols>
  <sheetData>
    <row r="1" spans="1:36" ht="18" x14ac:dyDescent="0.35">
      <c r="B1" s="206" t="s">
        <v>68</v>
      </c>
      <c r="C1" s="207"/>
      <c r="D1" s="207"/>
      <c r="E1" s="251"/>
      <c r="G1" s="134"/>
      <c r="H1" s="136"/>
      <c r="I1" s="136"/>
      <c r="J1" s="136"/>
      <c r="K1" s="136"/>
      <c r="L1" s="199"/>
      <c r="M1" s="199"/>
      <c r="N1" s="3"/>
      <c r="O1" s="3"/>
      <c r="P1" s="3"/>
      <c r="Q1" s="3"/>
      <c r="R1" s="3"/>
      <c r="S1" s="3"/>
      <c r="T1" s="3"/>
      <c r="U1" s="3"/>
      <c r="V1" s="3"/>
      <c r="W1" s="3"/>
      <c r="X1" s="3"/>
      <c r="Y1" s="3"/>
      <c r="Z1" s="3"/>
      <c r="AA1" s="3"/>
      <c r="AB1" s="3"/>
    </row>
    <row r="2" spans="1:36" x14ac:dyDescent="0.35">
      <c r="B2" s="299"/>
      <c r="C2" s="299"/>
      <c r="D2" s="211"/>
      <c r="E2" s="251"/>
      <c r="G2" s="134"/>
      <c r="H2" s="136"/>
      <c r="I2" s="136"/>
      <c r="J2" s="136"/>
      <c r="K2" s="136"/>
      <c r="L2" s="199"/>
      <c r="M2" s="199"/>
      <c r="N2" s="3"/>
      <c r="O2" s="3"/>
      <c r="P2" s="3"/>
      <c r="Q2" s="3"/>
      <c r="R2" s="3"/>
      <c r="S2" s="3"/>
      <c r="T2" s="3"/>
      <c r="U2" s="3"/>
      <c r="V2" s="3"/>
      <c r="W2" s="3"/>
      <c r="X2" s="3"/>
      <c r="Y2" s="3"/>
      <c r="Z2" s="3"/>
      <c r="AA2" s="3"/>
      <c r="AB2" s="3"/>
    </row>
    <row r="3" spans="1:36" x14ac:dyDescent="0.35">
      <c r="B3" s="212" t="s">
        <v>41</v>
      </c>
      <c r="C3" s="207"/>
      <c r="D3" s="207"/>
      <c r="E3" s="251"/>
      <c r="G3" s="134"/>
      <c r="H3" s="136"/>
      <c r="I3" s="136"/>
      <c r="J3" s="136"/>
      <c r="K3" s="136"/>
      <c r="L3" s="199"/>
      <c r="M3" s="199"/>
      <c r="N3" s="3"/>
      <c r="O3" s="3"/>
      <c r="P3" s="3"/>
      <c r="Q3" s="3"/>
      <c r="R3" s="3"/>
      <c r="S3" s="3"/>
      <c r="T3" s="3"/>
      <c r="U3" s="3"/>
      <c r="V3" s="3"/>
      <c r="W3" s="3"/>
      <c r="X3" s="3"/>
      <c r="Y3" s="3"/>
      <c r="Z3" s="3"/>
      <c r="AA3" s="3"/>
      <c r="AB3" s="3"/>
    </row>
    <row r="4" spans="1:36" ht="91.5" customHeight="1" x14ac:dyDescent="0.35">
      <c r="B4" s="300" t="s">
        <v>440</v>
      </c>
      <c r="C4" s="301"/>
      <c r="D4" s="302"/>
      <c r="E4" s="251"/>
      <c r="F4" s="139"/>
      <c r="G4" s="134"/>
      <c r="H4" s="136"/>
      <c r="I4" s="136"/>
      <c r="J4" s="136"/>
      <c r="K4" s="136"/>
      <c r="L4" s="199"/>
      <c r="M4" s="199"/>
      <c r="N4" s="3"/>
      <c r="O4" s="3"/>
      <c r="P4" s="3"/>
      <c r="Q4" s="3"/>
      <c r="R4" s="3"/>
      <c r="S4" s="3"/>
      <c r="T4" s="3"/>
      <c r="U4" s="3"/>
      <c r="V4" s="3"/>
      <c r="W4" s="3"/>
      <c r="X4" s="3"/>
      <c r="Y4" s="3"/>
      <c r="Z4" s="3"/>
      <c r="AA4" s="3"/>
      <c r="AB4" s="3"/>
    </row>
    <row r="5" spans="1:36" x14ac:dyDescent="0.35">
      <c r="A5" s="136"/>
      <c r="B5" s="208"/>
      <c r="C5" s="208"/>
      <c r="D5" s="208"/>
      <c r="E5" s="251"/>
      <c r="G5" s="134"/>
      <c r="H5" s="136"/>
      <c r="I5" s="136"/>
      <c r="J5" s="136"/>
      <c r="K5" s="136"/>
      <c r="L5" s="199"/>
      <c r="M5" s="199"/>
      <c r="N5" s="3"/>
      <c r="O5" s="3"/>
      <c r="P5" s="3"/>
      <c r="Q5" s="3"/>
      <c r="R5" s="3"/>
      <c r="S5" s="3"/>
      <c r="T5" s="3"/>
      <c r="U5" s="3"/>
      <c r="V5" s="3"/>
      <c r="W5" s="3"/>
      <c r="X5" s="3"/>
      <c r="Y5" s="3"/>
      <c r="Z5" s="3"/>
      <c r="AA5" s="3"/>
      <c r="AB5" s="3"/>
    </row>
    <row r="6" spans="1:36" s="22" customFormat="1" ht="30" customHeight="1" x14ac:dyDescent="0.35">
      <c r="A6" s="140" t="s">
        <v>69</v>
      </c>
      <c r="B6" s="298" t="s">
        <v>444</v>
      </c>
      <c r="C6" s="298"/>
      <c r="D6" s="298"/>
      <c r="E6" s="298"/>
      <c r="F6" s="135"/>
      <c r="G6" s="141"/>
      <c r="H6" s="142"/>
      <c r="I6" s="142"/>
      <c r="J6" s="142"/>
      <c r="K6" s="142"/>
      <c r="L6" s="200"/>
      <c r="M6" s="200"/>
      <c r="N6" s="21"/>
      <c r="O6" s="21"/>
      <c r="P6" s="21"/>
      <c r="Q6" s="21"/>
      <c r="R6" s="21"/>
      <c r="S6" s="21"/>
      <c r="T6" s="21"/>
      <c r="U6" s="21"/>
      <c r="V6" s="21"/>
      <c r="W6" s="21"/>
      <c r="X6" s="21"/>
      <c r="Y6" s="21"/>
      <c r="Z6" s="21"/>
      <c r="AA6" s="21"/>
      <c r="AB6" s="21"/>
    </row>
    <row r="7" spans="1:36" x14ac:dyDescent="0.35">
      <c r="A7" s="143"/>
      <c r="B7" s="252"/>
      <c r="C7" s="208"/>
      <c r="D7" s="253"/>
      <c r="E7" s="253"/>
      <c r="F7" s="144"/>
      <c r="G7" s="134"/>
      <c r="H7" s="136"/>
      <c r="I7" s="136"/>
      <c r="J7" s="136"/>
      <c r="K7" s="136"/>
      <c r="L7" s="199"/>
      <c r="M7" s="199"/>
      <c r="N7" s="3"/>
      <c r="O7" s="3"/>
      <c r="P7" s="3"/>
      <c r="Q7" s="3"/>
      <c r="R7" s="3"/>
      <c r="S7" s="3"/>
      <c r="T7" s="3"/>
      <c r="U7" s="3"/>
      <c r="V7" s="3"/>
      <c r="W7" s="3"/>
      <c r="X7" s="3"/>
      <c r="Y7" s="3"/>
      <c r="Z7" s="3"/>
      <c r="AA7" s="3"/>
      <c r="AB7" s="3"/>
    </row>
    <row r="8" spans="1:36" x14ac:dyDescent="0.35">
      <c r="A8" s="143"/>
      <c r="B8" s="221" t="s">
        <v>44</v>
      </c>
      <c r="C8" s="221" t="s">
        <v>45</v>
      </c>
      <c r="D8" s="221" t="s">
        <v>70</v>
      </c>
      <c r="E8" s="254" t="s">
        <v>71</v>
      </c>
      <c r="F8" s="254" t="s">
        <v>72</v>
      </c>
      <c r="G8" s="254" t="s">
        <v>73</v>
      </c>
      <c r="H8" s="254" t="s">
        <v>74</v>
      </c>
      <c r="I8" s="254" t="s">
        <v>75</v>
      </c>
      <c r="J8" s="221" t="s">
        <v>76</v>
      </c>
      <c r="K8" s="221" t="s">
        <v>77</v>
      </c>
      <c r="L8" s="255" t="s">
        <v>110</v>
      </c>
      <c r="M8" s="255" t="s">
        <v>111</v>
      </c>
      <c r="Q8" s="3"/>
      <c r="R8" s="3"/>
      <c r="S8" s="3"/>
      <c r="T8" s="3"/>
      <c r="U8" s="3"/>
      <c r="V8" s="3"/>
      <c r="W8" s="3"/>
      <c r="X8" s="3"/>
      <c r="Y8" s="3"/>
      <c r="Z8" s="3"/>
      <c r="AA8" s="3"/>
      <c r="AB8" s="3"/>
      <c r="AC8" s="3"/>
      <c r="AD8" s="3"/>
    </row>
    <row r="9" spans="1:36" ht="107.25" customHeight="1" x14ac:dyDescent="0.35">
      <c r="A9" s="146"/>
      <c r="B9" s="236" t="s">
        <v>429</v>
      </c>
      <c r="C9" s="236" t="s">
        <v>428</v>
      </c>
      <c r="D9" s="236" t="s">
        <v>78</v>
      </c>
      <c r="E9" s="237" t="s">
        <v>79</v>
      </c>
      <c r="F9" s="237" t="s">
        <v>80</v>
      </c>
      <c r="G9" s="256" t="s">
        <v>431</v>
      </c>
      <c r="H9" s="256" t="s">
        <v>430</v>
      </c>
      <c r="I9" s="256" t="s">
        <v>468</v>
      </c>
      <c r="J9" s="236" t="s">
        <v>81</v>
      </c>
      <c r="K9" s="236" t="s">
        <v>82</v>
      </c>
      <c r="L9" s="236" t="s">
        <v>432</v>
      </c>
      <c r="M9" s="236" t="s">
        <v>433</v>
      </c>
      <c r="N9" s="15" t="s">
        <v>83</v>
      </c>
      <c r="O9" s="15" t="s">
        <v>84</v>
      </c>
      <c r="P9" s="15" t="s">
        <v>85</v>
      </c>
      <c r="Q9" s="4"/>
      <c r="R9" s="4"/>
      <c r="S9" s="108" t="s">
        <v>86</v>
      </c>
      <c r="T9" s="109" t="str">
        <f>N9</f>
        <v>Centralized Monitoring Point or Well ID for elsewhere in spreadsheet</v>
      </c>
      <c r="U9" s="109" t="s">
        <v>87</v>
      </c>
      <c r="V9" s="26" t="s">
        <v>88</v>
      </c>
      <c r="W9" s="109" t="str">
        <f>O9</f>
        <v>Centralized Monitoring Point or Shaft ID for elsewhere in spreadsheet</v>
      </c>
      <c r="X9" s="109" t="s">
        <v>89</v>
      </c>
      <c r="Y9" s="26" t="s">
        <v>90</v>
      </c>
      <c r="Z9" s="109" t="str">
        <f>P9</f>
        <v>Composite List of Centralized Monitoring Points, Well, and Shaft IDs</v>
      </c>
      <c r="AA9" s="109" t="s">
        <v>91</v>
      </c>
      <c r="AB9" s="26" t="s">
        <v>92</v>
      </c>
      <c r="AC9" s="4"/>
      <c r="AD9" s="110" t="s">
        <v>93</v>
      </c>
      <c r="AE9" s="103"/>
      <c r="AF9" s="103"/>
      <c r="AG9" s="103"/>
      <c r="AH9" s="103"/>
      <c r="AI9" s="103"/>
      <c r="AJ9" s="104"/>
    </row>
    <row r="10" spans="1:36" x14ac:dyDescent="0.35">
      <c r="A10" s="149">
        <v>1</v>
      </c>
      <c r="B10" s="63"/>
      <c r="C10" s="63"/>
      <c r="D10" s="122"/>
      <c r="E10" s="111"/>
      <c r="F10" s="112"/>
      <c r="G10" s="113"/>
      <c r="H10" s="63"/>
      <c r="I10" s="66"/>
      <c r="J10" s="64"/>
      <c r="K10" s="67"/>
      <c r="L10" s="164"/>
      <c r="M10" s="164"/>
      <c r="N10" s="15" t="str">
        <f>IF(OR($C10="well", $C10="Centralized Gas Collection System"), IF($J10="monitored as part of a centralized monitoring point", $K10,$B10), "")</f>
        <v/>
      </c>
      <c r="O10" s="15" t="str">
        <f t="shared" ref="O10:O73" si="0">IF($C10="shaft", IF($J10="monitored as part of a centralized monitoring point", $K10,$B10), "")</f>
        <v/>
      </c>
      <c r="P10" s="15" t="str">
        <f t="shared" ref="P10:P73" si="1">IF($J10="monitored as part of a centralized monitoring point", $K10,IF($B10="", "", $B10))</f>
        <v/>
      </c>
      <c r="Q10" s="4"/>
      <c r="R10" s="4"/>
      <c r="S10" s="108">
        <v>1</v>
      </c>
      <c r="T10" s="108">
        <f>IF(LEN(N10)&gt;0,1,0)</f>
        <v>0</v>
      </c>
      <c r="U10" s="108" t="str">
        <f t="shared" ref="U10:U73" si="2">N10</f>
        <v/>
      </c>
      <c r="V10" s="28" t="str">
        <f t="shared" ref="V10:V41" si="3">IF(ISNA(VLOOKUP($S10,$T:$U,2,FALSE)),"",VLOOKUP($S10,$T:$U,2,FALSE))</f>
        <v/>
      </c>
      <c r="W10" s="108">
        <f>IF(LEN(O10)&gt;0,1,0)</f>
        <v>0</v>
      </c>
      <c r="X10" s="108" t="str">
        <f t="shared" ref="X10:X73" si="4">O10</f>
        <v/>
      </c>
      <c r="Y10" s="28" t="str">
        <f t="shared" ref="Y10:Y41" si="5">IF(ISNA(VLOOKUP($S10,W:X,2,FALSE)),"",VLOOKUP($S10,W:X,2,FALSE))</f>
        <v/>
      </c>
      <c r="Z10" s="108">
        <f>IF(LEN(P10)&gt;0,1,0)</f>
        <v>0</v>
      </c>
      <c r="AA10" s="108" t="str">
        <f t="shared" ref="AA10:AA73" si="6">P10</f>
        <v/>
      </c>
      <c r="AB10" s="28" t="str">
        <f t="shared" ref="AB10:AB73" si="7">IF(ISNA(VLOOKUP($S10,Z:AA,2,FALSE)),"",VLOOKUP($S10,Z:AA,2,FALSE))</f>
        <v/>
      </c>
      <c r="AC10" s="4"/>
      <c r="AD10" s="105" t="s">
        <v>95</v>
      </c>
      <c r="AJ10" s="35"/>
    </row>
    <row r="11" spans="1:36" x14ac:dyDescent="0.35">
      <c r="A11" s="149">
        <v>2</v>
      </c>
      <c r="B11" s="63"/>
      <c r="C11" s="63"/>
      <c r="D11" s="122"/>
      <c r="E11" s="111"/>
      <c r="F11" s="112"/>
      <c r="G11" s="113"/>
      <c r="H11" s="63"/>
      <c r="I11" s="66"/>
      <c r="J11" s="64"/>
      <c r="K11" s="67"/>
      <c r="L11" s="164"/>
      <c r="M11" s="164"/>
      <c r="N11" s="15" t="str">
        <f>IF(OR($C11="well", $C11="Centralized Gas Collection System"), IF($J11="monitored as part of a centralized monitoring point", $K11,$B11), "")</f>
        <v/>
      </c>
      <c r="O11" s="15" t="str">
        <f t="shared" si="0"/>
        <v/>
      </c>
      <c r="P11" s="15" t="str">
        <f t="shared" si="1"/>
        <v/>
      </c>
      <c r="Q11" s="4"/>
      <c r="R11" s="4"/>
      <c r="S11" s="108">
        <v>2</v>
      </c>
      <c r="T11" s="108">
        <f t="shared" ref="T11:T74" si="8">IF(LEN(N11)&gt;0,T10+1,T10+0)</f>
        <v>0</v>
      </c>
      <c r="U11" s="108" t="str">
        <f t="shared" si="2"/>
        <v/>
      </c>
      <c r="V11" s="28" t="str">
        <f t="shared" si="3"/>
        <v/>
      </c>
      <c r="W11" s="108">
        <f t="shared" ref="W11:W74" si="9">IF(LEN(O11)&gt;0,W10+1,W10+0)</f>
        <v>0</v>
      </c>
      <c r="X11" s="108" t="str">
        <f t="shared" si="4"/>
        <v/>
      </c>
      <c r="Y11" s="28" t="str">
        <f t="shared" si="5"/>
        <v/>
      </c>
      <c r="Z11" s="108">
        <f t="shared" ref="Z11:Z74" si="10">IF(LEN(P11)&gt;0,Z10+1,Z10+0)</f>
        <v>0</v>
      </c>
      <c r="AA11" s="108" t="str">
        <f t="shared" si="6"/>
        <v/>
      </c>
      <c r="AB11" s="28" t="str">
        <f t="shared" si="7"/>
        <v/>
      </c>
      <c r="AC11" s="4"/>
      <c r="AD11" s="106" t="s">
        <v>96</v>
      </c>
      <c r="AE11" s="19"/>
      <c r="AF11" s="19"/>
      <c r="AG11" s="19"/>
      <c r="AH11" s="19"/>
      <c r="AI11" s="19"/>
      <c r="AJ11" s="107"/>
    </row>
    <row r="12" spans="1:36" x14ac:dyDescent="0.35">
      <c r="A12" s="149">
        <v>3</v>
      </c>
      <c r="B12" s="63"/>
      <c r="C12" s="63"/>
      <c r="D12" s="122"/>
      <c r="E12" s="111"/>
      <c r="F12" s="112"/>
      <c r="G12" s="113"/>
      <c r="H12" s="63"/>
      <c r="I12" s="66"/>
      <c r="J12" s="64"/>
      <c r="K12" s="67"/>
      <c r="L12" s="164"/>
      <c r="M12" s="164"/>
      <c r="N12" s="15" t="str">
        <f>IF(OR($C12="well", $C12="Centralized Gas Collection System"), IF($J12="monitored as part of a centralized monitoring point", $K12,$B12), "")</f>
        <v/>
      </c>
      <c r="O12" s="15" t="str">
        <f t="shared" si="0"/>
        <v/>
      </c>
      <c r="P12" s="15" t="str">
        <f t="shared" si="1"/>
        <v/>
      </c>
      <c r="Q12" s="4"/>
      <c r="R12" s="4"/>
      <c r="S12" s="108">
        <v>3</v>
      </c>
      <c r="T12" s="108">
        <f t="shared" si="8"/>
        <v>0</v>
      </c>
      <c r="U12" s="108" t="str">
        <f t="shared" si="2"/>
        <v/>
      </c>
      <c r="V12" s="28" t="str">
        <f t="shared" si="3"/>
        <v/>
      </c>
      <c r="W12" s="108">
        <f t="shared" si="9"/>
        <v>0</v>
      </c>
      <c r="X12" s="108" t="str">
        <f t="shared" si="4"/>
        <v/>
      </c>
      <c r="Y12" s="28" t="str">
        <f t="shared" si="5"/>
        <v/>
      </c>
      <c r="Z12" s="108">
        <f t="shared" si="10"/>
        <v>0</v>
      </c>
      <c r="AA12" s="108" t="str">
        <f t="shared" si="6"/>
        <v/>
      </c>
      <c r="AB12" s="28" t="str">
        <f t="shared" si="7"/>
        <v/>
      </c>
      <c r="AC12" s="4"/>
      <c r="AD12" s="80"/>
    </row>
    <row r="13" spans="1:36" x14ac:dyDescent="0.35">
      <c r="A13" s="149">
        <v>4</v>
      </c>
      <c r="B13" s="63"/>
      <c r="C13" s="63"/>
      <c r="D13" s="122"/>
      <c r="E13" s="111"/>
      <c r="F13" s="112"/>
      <c r="G13" s="113"/>
      <c r="H13" s="63"/>
      <c r="I13" s="66"/>
      <c r="J13" s="64"/>
      <c r="K13" s="67"/>
      <c r="L13" s="164"/>
      <c r="M13" s="164"/>
      <c r="N13" s="15" t="str">
        <f t="shared" ref="N13:N76" si="11">IF(OR($C13="well", $C13="Centralized Gas Collection System"), IF($J13="monitored as part of a centralized monitoring point", $K13,$B13), "")</f>
        <v/>
      </c>
      <c r="O13" s="15" t="str">
        <f t="shared" si="0"/>
        <v/>
      </c>
      <c r="P13" s="15" t="str">
        <f t="shared" si="1"/>
        <v/>
      </c>
      <c r="Q13" s="4"/>
      <c r="R13" s="4"/>
      <c r="S13" s="108">
        <v>4</v>
      </c>
      <c r="T13" s="108">
        <f t="shared" si="8"/>
        <v>0</v>
      </c>
      <c r="U13" s="108" t="str">
        <f t="shared" si="2"/>
        <v/>
      </c>
      <c r="V13" s="28" t="str">
        <f t="shared" si="3"/>
        <v/>
      </c>
      <c r="W13" s="108">
        <f t="shared" si="9"/>
        <v>0</v>
      </c>
      <c r="X13" s="108" t="str">
        <f t="shared" si="4"/>
        <v/>
      </c>
      <c r="Y13" s="28" t="str">
        <f t="shared" si="5"/>
        <v/>
      </c>
      <c r="Z13" s="108">
        <f t="shared" si="10"/>
        <v>0</v>
      </c>
      <c r="AA13" s="108" t="str">
        <f t="shared" si="6"/>
        <v/>
      </c>
      <c r="AB13" s="28" t="str">
        <f t="shared" si="7"/>
        <v/>
      </c>
      <c r="AC13" s="4"/>
      <c r="AD13" s="80"/>
    </row>
    <row r="14" spans="1:36" x14ac:dyDescent="0.35">
      <c r="A14" s="149">
        <v>5</v>
      </c>
      <c r="B14" s="63"/>
      <c r="C14" s="63"/>
      <c r="D14" s="122"/>
      <c r="E14" s="111"/>
      <c r="F14" s="112"/>
      <c r="G14" s="113"/>
      <c r="H14" s="63"/>
      <c r="I14" s="66"/>
      <c r="J14" s="64"/>
      <c r="K14" s="67"/>
      <c r="L14" s="164"/>
      <c r="M14" s="164"/>
      <c r="N14" s="15" t="str">
        <f t="shared" si="11"/>
        <v/>
      </c>
      <c r="O14" s="15" t="str">
        <f t="shared" si="0"/>
        <v/>
      </c>
      <c r="P14" s="15" t="str">
        <f t="shared" si="1"/>
        <v/>
      </c>
      <c r="Q14" s="4"/>
      <c r="R14" s="4"/>
      <c r="S14" s="108">
        <v>5</v>
      </c>
      <c r="T14" s="108">
        <f t="shared" si="8"/>
        <v>0</v>
      </c>
      <c r="U14" s="108" t="str">
        <f t="shared" si="2"/>
        <v/>
      </c>
      <c r="V14" s="28" t="str">
        <f t="shared" si="3"/>
        <v/>
      </c>
      <c r="W14" s="108">
        <f t="shared" si="9"/>
        <v>0</v>
      </c>
      <c r="X14" s="108" t="str">
        <f t="shared" si="4"/>
        <v/>
      </c>
      <c r="Y14" s="28" t="str">
        <f t="shared" si="5"/>
        <v/>
      </c>
      <c r="Z14" s="108">
        <f t="shared" si="10"/>
        <v>0</v>
      </c>
      <c r="AA14" s="108" t="str">
        <f t="shared" si="6"/>
        <v/>
      </c>
      <c r="AB14" s="28" t="str">
        <f t="shared" si="7"/>
        <v/>
      </c>
      <c r="AC14" s="4"/>
      <c r="AD14" s="80"/>
    </row>
    <row r="15" spans="1:36" x14ac:dyDescent="0.35">
      <c r="A15" s="149">
        <v>6</v>
      </c>
      <c r="B15" s="63"/>
      <c r="C15" s="63"/>
      <c r="D15" s="122"/>
      <c r="E15" s="111"/>
      <c r="F15" s="112"/>
      <c r="G15" s="113"/>
      <c r="H15" s="63"/>
      <c r="I15" s="66"/>
      <c r="J15" s="64"/>
      <c r="K15" s="67"/>
      <c r="L15" s="164"/>
      <c r="M15" s="164"/>
      <c r="N15" s="15" t="str">
        <f t="shared" si="11"/>
        <v/>
      </c>
      <c r="O15" s="15" t="str">
        <f t="shared" si="0"/>
        <v/>
      </c>
      <c r="P15" s="15" t="str">
        <f t="shared" si="1"/>
        <v/>
      </c>
      <c r="Q15" s="4"/>
      <c r="R15" s="4"/>
      <c r="S15" s="108">
        <v>6</v>
      </c>
      <c r="T15" s="108">
        <f t="shared" si="8"/>
        <v>0</v>
      </c>
      <c r="U15" s="108" t="str">
        <f t="shared" si="2"/>
        <v/>
      </c>
      <c r="V15" s="28" t="str">
        <f t="shared" si="3"/>
        <v/>
      </c>
      <c r="W15" s="108">
        <f t="shared" si="9"/>
        <v>0</v>
      </c>
      <c r="X15" s="108" t="str">
        <f t="shared" si="4"/>
        <v/>
      </c>
      <c r="Y15" s="28" t="str">
        <f t="shared" si="5"/>
        <v/>
      </c>
      <c r="Z15" s="108">
        <f t="shared" si="10"/>
        <v>0</v>
      </c>
      <c r="AA15" s="108" t="str">
        <f t="shared" si="6"/>
        <v/>
      </c>
      <c r="AB15" s="28" t="str">
        <f t="shared" si="7"/>
        <v/>
      </c>
      <c r="AC15" s="4"/>
      <c r="AD15" s="80"/>
    </row>
    <row r="16" spans="1:36" x14ac:dyDescent="0.35">
      <c r="A16" s="149">
        <v>7</v>
      </c>
      <c r="B16" s="63"/>
      <c r="C16" s="63"/>
      <c r="D16" s="122"/>
      <c r="E16" s="111"/>
      <c r="F16" s="112"/>
      <c r="G16" s="113"/>
      <c r="H16" s="63"/>
      <c r="I16" s="66"/>
      <c r="J16" s="64"/>
      <c r="K16" s="67"/>
      <c r="L16" s="164"/>
      <c r="M16" s="164"/>
      <c r="N16" s="15" t="str">
        <f t="shared" si="11"/>
        <v/>
      </c>
      <c r="O16" s="15" t="str">
        <f t="shared" si="0"/>
        <v/>
      </c>
      <c r="P16" s="15" t="str">
        <f t="shared" si="1"/>
        <v/>
      </c>
      <c r="Q16" s="4"/>
      <c r="R16" s="4"/>
      <c r="S16" s="108">
        <v>7</v>
      </c>
      <c r="T16" s="108">
        <f t="shared" si="8"/>
        <v>0</v>
      </c>
      <c r="U16" s="108" t="str">
        <f t="shared" si="2"/>
        <v/>
      </c>
      <c r="V16" s="28" t="str">
        <f t="shared" si="3"/>
        <v/>
      </c>
      <c r="W16" s="108">
        <f t="shared" si="9"/>
        <v>0</v>
      </c>
      <c r="X16" s="108" t="str">
        <f t="shared" si="4"/>
        <v/>
      </c>
      <c r="Y16" s="28" t="str">
        <f t="shared" si="5"/>
        <v/>
      </c>
      <c r="Z16" s="108">
        <f t="shared" si="10"/>
        <v>0</v>
      </c>
      <c r="AA16" s="108" t="str">
        <f t="shared" si="6"/>
        <v/>
      </c>
      <c r="AB16" s="28" t="str">
        <f t="shared" si="7"/>
        <v/>
      </c>
      <c r="AC16" s="4"/>
      <c r="AD16" s="80"/>
    </row>
    <row r="17" spans="1:30" x14ac:dyDescent="0.35">
      <c r="A17" s="149">
        <v>8</v>
      </c>
      <c r="B17" s="63"/>
      <c r="C17" s="63"/>
      <c r="D17" s="122"/>
      <c r="E17" s="111"/>
      <c r="F17" s="112"/>
      <c r="G17" s="113"/>
      <c r="H17" s="63"/>
      <c r="I17" s="66"/>
      <c r="J17" s="64"/>
      <c r="K17" s="67"/>
      <c r="L17" s="164"/>
      <c r="M17" s="164"/>
      <c r="N17" s="15" t="str">
        <f t="shared" si="11"/>
        <v/>
      </c>
      <c r="O17" s="15" t="str">
        <f t="shared" si="0"/>
        <v/>
      </c>
      <c r="P17" s="15" t="str">
        <f t="shared" si="1"/>
        <v/>
      </c>
      <c r="Q17" s="4"/>
      <c r="R17" s="4"/>
      <c r="S17" s="108">
        <v>8</v>
      </c>
      <c r="T17" s="108">
        <f t="shared" si="8"/>
        <v>0</v>
      </c>
      <c r="U17" s="108" t="str">
        <f t="shared" si="2"/>
        <v/>
      </c>
      <c r="V17" s="28" t="str">
        <f t="shared" si="3"/>
        <v/>
      </c>
      <c r="W17" s="108">
        <f t="shared" si="9"/>
        <v>0</v>
      </c>
      <c r="X17" s="108" t="str">
        <f t="shared" si="4"/>
        <v/>
      </c>
      <c r="Y17" s="28" t="str">
        <f t="shared" si="5"/>
        <v/>
      </c>
      <c r="Z17" s="108">
        <f t="shared" si="10"/>
        <v>0</v>
      </c>
      <c r="AA17" s="108" t="str">
        <f t="shared" si="6"/>
        <v/>
      </c>
      <c r="AB17" s="28" t="str">
        <f t="shared" si="7"/>
        <v/>
      </c>
      <c r="AC17" s="4"/>
      <c r="AD17" s="80"/>
    </row>
    <row r="18" spans="1:30" x14ac:dyDescent="0.35">
      <c r="A18" s="149">
        <v>9</v>
      </c>
      <c r="B18" s="63"/>
      <c r="C18" s="63"/>
      <c r="D18" s="122"/>
      <c r="E18" s="111"/>
      <c r="F18" s="112"/>
      <c r="G18" s="113"/>
      <c r="H18" s="63"/>
      <c r="I18" s="66"/>
      <c r="J18" s="64"/>
      <c r="K18" s="67"/>
      <c r="L18" s="164"/>
      <c r="M18" s="164"/>
      <c r="N18" s="15" t="str">
        <f t="shared" si="11"/>
        <v/>
      </c>
      <c r="O18" s="15" t="str">
        <f t="shared" si="0"/>
        <v/>
      </c>
      <c r="P18" s="15" t="str">
        <f t="shared" si="1"/>
        <v/>
      </c>
      <c r="Q18" s="4"/>
      <c r="R18" s="4"/>
      <c r="S18" s="108">
        <v>9</v>
      </c>
      <c r="T18" s="108">
        <f t="shared" si="8"/>
        <v>0</v>
      </c>
      <c r="U18" s="108" t="str">
        <f t="shared" si="2"/>
        <v/>
      </c>
      <c r="V18" s="28" t="str">
        <f t="shared" si="3"/>
        <v/>
      </c>
      <c r="W18" s="108">
        <f t="shared" si="9"/>
        <v>0</v>
      </c>
      <c r="X18" s="108" t="str">
        <f t="shared" si="4"/>
        <v/>
      </c>
      <c r="Y18" s="28" t="str">
        <f t="shared" si="5"/>
        <v/>
      </c>
      <c r="Z18" s="108">
        <f t="shared" si="10"/>
        <v>0</v>
      </c>
      <c r="AA18" s="108" t="str">
        <f t="shared" si="6"/>
        <v/>
      </c>
      <c r="AB18" s="28" t="str">
        <f t="shared" si="7"/>
        <v/>
      </c>
      <c r="AC18" s="4"/>
      <c r="AD18" s="80"/>
    </row>
    <row r="19" spans="1:30" x14ac:dyDescent="0.35">
      <c r="A19" s="149">
        <v>10</v>
      </c>
      <c r="B19" s="63"/>
      <c r="C19" s="63"/>
      <c r="D19" s="122"/>
      <c r="E19" s="111"/>
      <c r="F19" s="112"/>
      <c r="G19" s="113"/>
      <c r="H19" s="63"/>
      <c r="I19" s="66"/>
      <c r="J19" s="64"/>
      <c r="K19" s="67"/>
      <c r="L19" s="164"/>
      <c r="M19" s="164"/>
      <c r="N19" s="15" t="str">
        <f t="shared" si="11"/>
        <v/>
      </c>
      <c r="O19" s="15" t="str">
        <f t="shared" si="0"/>
        <v/>
      </c>
      <c r="P19" s="15" t="str">
        <f t="shared" si="1"/>
        <v/>
      </c>
      <c r="Q19" s="4"/>
      <c r="R19" s="4"/>
      <c r="S19" s="108">
        <v>10</v>
      </c>
      <c r="T19" s="108">
        <f t="shared" si="8"/>
        <v>0</v>
      </c>
      <c r="U19" s="108" t="str">
        <f t="shared" si="2"/>
        <v/>
      </c>
      <c r="V19" s="28" t="str">
        <f t="shared" si="3"/>
        <v/>
      </c>
      <c r="W19" s="108">
        <f t="shared" si="9"/>
        <v>0</v>
      </c>
      <c r="X19" s="108" t="str">
        <f t="shared" si="4"/>
        <v/>
      </c>
      <c r="Y19" s="28" t="str">
        <f t="shared" si="5"/>
        <v/>
      </c>
      <c r="Z19" s="108">
        <f t="shared" si="10"/>
        <v>0</v>
      </c>
      <c r="AA19" s="108" t="str">
        <f t="shared" si="6"/>
        <v/>
      </c>
      <c r="AB19" s="28" t="str">
        <f t="shared" si="7"/>
        <v/>
      </c>
      <c r="AC19" s="4"/>
      <c r="AD19" s="80"/>
    </row>
    <row r="20" spans="1:30" x14ac:dyDescent="0.35">
      <c r="A20" s="149">
        <v>11</v>
      </c>
      <c r="B20" s="63"/>
      <c r="C20" s="63"/>
      <c r="D20" s="122"/>
      <c r="E20" s="111"/>
      <c r="F20" s="112"/>
      <c r="G20" s="113"/>
      <c r="H20" s="63"/>
      <c r="I20" s="66"/>
      <c r="J20" s="64"/>
      <c r="K20" s="67"/>
      <c r="L20" s="164"/>
      <c r="M20" s="164"/>
      <c r="N20" s="15" t="str">
        <f t="shared" si="11"/>
        <v/>
      </c>
      <c r="O20" s="15" t="str">
        <f t="shared" si="0"/>
        <v/>
      </c>
      <c r="P20" s="15" t="str">
        <f t="shared" si="1"/>
        <v/>
      </c>
      <c r="Q20" s="4"/>
      <c r="R20" s="4"/>
      <c r="S20" s="108">
        <v>11</v>
      </c>
      <c r="T20" s="108">
        <f t="shared" si="8"/>
        <v>0</v>
      </c>
      <c r="U20" s="108" t="str">
        <f t="shared" si="2"/>
        <v/>
      </c>
      <c r="V20" s="28" t="str">
        <f t="shared" si="3"/>
        <v/>
      </c>
      <c r="W20" s="108">
        <f t="shared" si="9"/>
        <v>0</v>
      </c>
      <c r="X20" s="108" t="str">
        <f t="shared" si="4"/>
        <v/>
      </c>
      <c r="Y20" s="28" t="str">
        <f t="shared" si="5"/>
        <v/>
      </c>
      <c r="Z20" s="108">
        <f t="shared" si="10"/>
        <v>0</v>
      </c>
      <c r="AA20" s="108" t="str">
        <f t="shared" si="6"/>
        <v/>
      </c>
      <c r="AB20" s="28" t="str">
        <f t="shared" si="7"/>
        <v/>
      </c>
      <c r="AC20" s="4"/>
      <c r="AD20" s="80"/>
    </row>
    <row r="21" spans="1:30" x14ac:dyDescent="0.35">
      <c r="A21" s="149">
        <v>12</v>
      </c>
      <c r="B21" s="63"/>
      <c r="C21" s="63"/>
      <c r="D21" s="122"/>
      <c r="E21" s="111"/>
      <c r="F21" s="112"/>
      <c r="G21" s="113"/>
      <c r="H21" s="63"/>
      <c r="I21" s="66"/>
      <c r="J21" s="64"/>
      <c r="K21" s="67"/>
      <c r="L21" s="164"/>
      <c r="M21" s="164"/>
      <c r="N21" s="15" t="str">
        <f t="shared" si="11"/>
        <v/>
      </c>
      <c r="O21" s="15" t="str">
        <f t="shared" si="0"/>
        <v/>
      </c>
      <c r="P21" s="15" t="str">
        <f t="shared" si="1"/>
        <v/>
      </c>
      <c r="Q21" s="4"/>
      <c r="R21" s="4"/>
      <c r="S21" s="108">
        <v>12</v>
      </c>
      <c r="T21" s="108">
        <f t="shared" si="8"/>
        <v>0</v>
      </c>
      <c r="U21" s="108" t="str">
        <f t="shared" si="2"/>
        <v/>
      </c>
      <c r="V21" s="28" t="str">
        <f t="shared" si="3"/>
        <v/>
      </c>
      <c r="W21" s="108">
        <f t="shared" si="9"/>
        <v>0</v>
      </c>
      <c r="X21" s="108" t="str">
        <f t="shared" si="4"/>
        <v/>
      </c>
      <c r="Y21" s="28" t="str">
        <f t="shared" si="5"/>
        <v/>
      </c>
      <c r="Z21" s="108">
        <f t="shared" si="10"/>
        <v>0</v>
      </c>
      <c r="AA21" s="108" t="str">
        <f t="shared" si="6"/>
        <v/>
      </c>
      <c r="AB21" s="28" t="str">
        <f t="shared" si="7"/>
        <v/>
      </c>
      <c r="AC21" s="4"/>
      <c r="AD21" s="80"/>
    </row>
    <row r="22" spans="1:30" x14ac:dyDescent="0.35">
      <c r="A22" s="149">
        <v>13</v>
      </c>
      <c r="B22" s="63"/>
      <c r="C22" s="63"/>
      <c r="D22" s="122"/>
      <c r="E22" s="111"/>
      <c r="F22" s="112"/>
      <c r="G22" s="113"/>
      <c r="H22" s="63"/>
      <c r="I22" s="66"/>
      <c r="J22" s="64"/>
      <c r="K22" s="67"/>
      <c r="L22" s="164"/>
      <c r="M22" s="164"/>
      <c r="N22" s="15" t="str">
        <f t="shared" si="11"/>
        <v/>
      </c>
      <c r="O22" s="15" t="str">
        <f t="shared" si="0"/>
        <v/>
      </c>
      <c r="P22" s="15" t="str">
        <f t="shared" si="1"/>
        <v/>
      </c>
      <c r="Q22" s="4"/>
      <c r="R22" s="4"/>
      <c r="S22" s="108">
        <v>13</v>
      </c>
      <c r="T22" s="108">
        <f t="shared" si="8"/>
        <v>0</v>
      </c>
      <c r="U22" s="108" t="str">
        <f t="shared" si="2"/>
        <v/>
      </c>
      <c r="V22" s="28" t="str">
        <f t="shared" si="3"/>
        <v/>
      </c>
      <c r="W22" s="108">
        <f t="shared" si="9"/>
        <v>0</v>
      </c>
      <c r="X22" s="108" t="str">
        <f t="shared" si="4"/>
        <v/>
      </c>
      <c r="Y22" s="28" t="str">
        <f t="shared" si="5"/>
        <v/>
      </c>
      <c r="Z22" s="108">
        <f t="shared" si="10"/>
        <v>0</v>
      </c>
      <c r="AA22" s="108" t="str">
        <f t="shared" si="6"/>
        <v/>
      </c>
      <c r="AB22" s="28" t="str">
        <f t="shared" si="7"/>
        <v/>
      </c>
      <c r="AC22" s="4"/>
      <c r="AD22" s="80"/>
    </row>
    <row r="23" spans="1:30" x14ac:dyDescent="0.35">
      <c r="A23" s="149">
        <v>14</v>
      </c>
      <c r="B23" s="63"/>
      <c r="C23" s="63"/>
      <c r="D23" s="122"/>
      <c r="E23" s="111"/>
      <c r="F23" s="112"/>
      <c r="G23" s="113"/>
      <c r="H23" s="63"/>
      <c r="I23" s="66"/>
      <c r="J23" s="64"/>
      <c r="K23" s="67"/>
      <c r="L23" s="164"/>
      <c r="M23" s="164"/>
      <c r="N23" s="15" t="str">
        <f t="shared" si="11"/>
        <v/>
      </c>
      <c r="O23" s="15" t="str">
        <f t="shared" si="0"/>
        <v/>
      </c>
      <c r="P23" s="15" t="str">
        <f t="shared" si="1"/>
        <v/>
      </c>
      <c r="Q23" s="4"/>
      <c r="R23" s="4"/>
      <c r="S23" s="108">
        <v>14</v>
      </c>
      <c r="T23" s="108">
        <f t="shared" si="8"/>
        <v>0</v>
      </c>
      <c r="U23" s="108" t="str">
        <f t="shared" si="2"/>
        <v/>
      </c>
      <c r="V23" s="28" t="str">
        <f t="shared" si="3"/>
        <v/>
      </c>
      <c r="W23" s="108">
        <f t="shared" si="9"/>
        <v>0</v>
      </c>
      <c r="X23" s="108" t="str">
        <f t="shared" si="4"/>
        <v/>
      </c>
      <c r="Y23" s="28" t="str">
        <f t="shared" si="5"/>
        <v/>
      </c>
      <c r="Z23" s="108">
        <f t="shared" si="10"/>
        <v>0</v>
      </c>
      <c r="AA23" s="108" t="str">
        <f t="shared" si="6"/>
        <v/>
      </c>
      <c r="AB23" s="28" t="str">
        <f t="shared" si="7"/>
        <v/>
      </c>
      <c r="AC23" s="4"/>
      <c r="AD23" s="80"/>
    </row>
    <row r="24" spans="1:30" x14ac:dyDescent="0.35">
      <c r="A24" s="149">
        <v>15</v>
      </c>
      <c r="B24" s="63"/>
      <c r="C24" s="63"/>
      <c r="D24" s="122"/>
      <c r="E24" s="111"/>
      <c r="F24" s="112"/>
      <c r="G24" s="113"/>
      <c r="H24" s="63"/>
      <c r="I24" s="66"/>
      <c r="J24" s="64"/>
      <c r="K24" s="67"/>
      <c r="L24" s="164"/>
      <c r="M24" s="164"/>
      <c r="N24" s="15" t="str">
        <f t="shared" si="11"/>
        <v/>
      </c>
      <c r="O24" s="15" t="str">
        <f t="shared" si="0"/>
        <v/>
      </c>
      <c r="P24" s="15" t="str">
        <f t="shared" si="1"/>
        <v/>
      </c>
      <c r="Q24" s="4"/>
      <c r="R24" s="4"/>
      <c r="S24" s="108">
        <v>15</v>
      </c>
      <c r="T24" s="108">
        <f t="shared" si="8"/>
        <v>0</v>
      </c>
      <c r="U24" s="108" t="str">
        <f t="shared" si="2"/>
        <v/>
      </c>
      <c r="V24" s="28" t="str">
        <f t="shared" si="3"/>
        <v/>
      </c>
      <c r="W24" s="108">
        <f t="shared" si="9"/>
        <v>0</v>
      </c>
      <c r="X24" s="108" t="str">
        <f t="shared" si="4"/>
        <v/>
      </c>
      <c r="Y24" s="28" t="str">
        <f t="shared" si="5"/>
        <v/>
      </c>
      <c r="Z24" s="108">
        <f t="shared" si="10"/>
        <v>0</v>
      </c>
      <c r="AA24" s="108" t="str">
        <f t="shared" si="6"/>
        <v/>
      </c>
      <c r="AB24" s="28" t="str">
        <f t="shared" si="7"/>
        <v/>
      </c>
      <c r="AC24" s="4"/>
      <c r="AD24" s="80"/>
    </row>
    <row r="25" spans="1:30" x14ac:dyDescent="0.35">
      <c r="A25" s="149">
        <v>16</v>
      </c>
      <c r="B25" s="63"/>
      <c r="C25" s="63"/>
      <c r="D25" s="122"/>
      <c r="E25" s="111"/>
      <c r="F25" s="112"/>
      <c r="G25" s="113"/>
      <c r="H25" s="63"/>
      <c r="I25" s="66"/>
      <c r="J25" s="64"/>
      <c r="K25" s="67"/>
      <c r="L25" s="164"/>
      <c r="M25" s="164"/>
      <c r="N25" s="15" t="str">
        <f t="shared" si="11"/>
        <v/>
      </c>
      <c r="O25" s="15" t="str">
        <f t="shared" si="0"/>
        <v/>
      </c>
      <c r="P25" s="15" t="str">
        <f t="shared" si="1"/>
        <v/>
      </c>
      <c r="Q25" s="4"/>
      <c r="R25" s="4"/>
      <c r="S25" s="108">
        <v>16</v>
      </c>
      <c r="T25" s="108">
        <f t="shared" si="8"/>
        <v>0</v>
      </c>
      <c r="U25" s="108" t="str">
        <f t="shared" si="2"/>
        <v/>
      </c>
      <c r="V25" s="28" t="str">
        <f t="shared" si="3"/>
        <v/>
      </c>
      <c r="W25" s="108">
        <f t="shared" si="9"/>
        <v>0</v>
      </c>
      <c r="X25" s="108" t="str">
        <f t="shared" si="4"/>
        <v/>
      </c>
      <c r="Y25" s="28" t="str">
        <f t="shared" si="5"/>
        <v/>
      </c>
      <c r="Z25" s="108">
        <f t="shared" si="10"/>
        <v>0</v>
      </c>
      <c r="AA25" s="108" t="str">
        <f t="shared" si="6"/>
        <v/>
      </c>
      <c r="AB25" s="28" t="str">
        <f t="shared" si="7"/>
        <v/>
      </c>
      <c r="AC25" s="4"/>
      <c r="AD25" s="80"/>
    </row>
    <row r="26" spans="1:30" x14ac:dyDescent="0.35">
      <c r="A26" s="149">
        <v>17</v>
      </c>
      <c r="B26" s="63"/>
      <c r="C26" s="63"/>
      <c r="D26" s="122"/>
      <c r="E26" s="111"/>
      <c r="F26" s="112"/>
      <c r="G26" s="113"/>
      <c r="H26" s="63"/>
      <c r="I26" s="66"/>
      <c r="J26" s="64"/>
      <c r="K26" s="67"/>
      <c r="L26" s="164"/>
      <c r="M26" s="164"/>
      <c r="N26" s="15" t="str">
        <f t="shared" si="11"/>
        <v/>
      </c>
      <c r="O26" s="15" t="str">
        <f t="shared" si="0"/>
        <v/>
      </c>
      <c r="P26" s="15" t="str">
        <f t="shared" si="1"/>
        <v/>
      </c>
      <c r="Q26" s="4"/>
      <c r="R26" s="4"/>
      <c r="S26" s="108">
        <v>17</v>
      </c>
      <c r="T26" s="108">
        <f t="shared" si="8"/>
        <v>0</v>
      </c>
      <c r="U26" s="108" t="str">
        <f t="shared" si="2"/>
        <v/>
      </c>
      <c r="V26" s="28" t="str">
        <f t="shared" si="3"/>
        <v/>
      </c>
      <c r="W26" s="108">
        <f t="shared" si="9"/>
        <v>0</v>
      </c>
      <c r="X26" s="108" t="str">
        <f t="shared" si="4"/>
        <v/>
      </c>
      <c r="Y26" s="28" t="str">
        <f t="shared" si="5"/>
        <v/>
      </c>
      <c r="Z26" s="108">
        <f t="shared" si="10"/>
        <v>0</v>
      </c>
      <c r="AA26" s="108" t="str">
        <f t="shared" si="6"/>
        <v/>
      </c>
      <c r="AB26" s="28" t="str">
        <f t="shared" si="7"/>
        <v/>
      </c>
      <c r="AC26" s="4"/>
      <c r="AD26" s="80"/>
    </row>
    <row r="27" spans="1:30" x14ac:dyDescent="0.35">
      <c r="A27" s="149">
        <v>18</v>
      </c>
      <c r="B27" s="63"/>
      <c r="C27" s="63"/>
      <c r="D27" s="122"/>
      <c r="E27" s="111"/>
      <c r="F27" s="112"/>
      <c r="G27" s="113"/>
      <c r="H27" s="63"/>
      <c r="I27" s="66"/>
      <c r="J27" s="64"/>
      <c r="K27" s="67"/>
      <c r="L27" s="164"/>
      <c r="M27" s="164"/>
      <c r="N27" s="15" t="str">
        <f t="shared" si="11"/>
        <v/>
      </c>
      <c r="O27" s="15" t="str">
        <f t="shared" si="0"/>
        <v/>
      </c>
      <c r="P27" s="15" t="str">
        <f t="shared" si="1"/>
        <v/>
      </c>
      <c r="Q27" s="4"/>
      <c r="R27" s="4"/>
      <c r="S27" s="108">
        <v>18</v>
      </c>
      <c r="T27" s="108">
        <f t="shared" si="8"/>
        <v>0</v>
      </c>
      <c r="U27" s="108" t="str">
        <f t="shared" si="2"/>
        <v/>
      </c>
      <c r="V27" s="28" t="str">
        <f t="shared" si="3"/>
        <v/>
      </c>
      <c r="W27" s="108">
        <f t="shared" si="9"/>
        <v>0</v>
      </c>
      <c r="X27" s="108" t="str">
        <f t="shared" si="4"/>
        <v/>
      </c>
      <c r="Y27" s="28" t="str">
        <f t="shared" si="5"/>
        <v/>
      </c>
      <c r="Z27" s="108">
        <f t="shared" si="10"/>
        <v>0</v>
      </c>
      <c r="AA27" s="108" t="str">
        <f t="shared" si="6"/>
        <v/>
      </c>
      <c r="AB27" s="28" t="str">
        <f t="shared" si="7"/>
        <v/>
      </c>
      <c r="AC27" s="4"/>
      <c r="AD27" s="80"/>
    </row>
    <row r="28" spans="1:30" x14ac:dyDescent="0.35">
      <c r="A28" s="149">
        <v>19</v>
      </c>
      <c r="B28" s="63"/>
      <c r="C28" s="63"/>
      <c r="D28" s="122"/>
      <c r="E28" s="111"/>
      <c r="F28" s="112"/>
      <c r="G28" s="113"/>
      <c r="H28" s="63"/>
      <c r="I28" s="66"/>
      <c r="J28" s="64"/>
      <c r="K28" s="67"/>
      <c r="L28" s="164"/>
      <c r="M28" s="164"/>
      <c r="N28" s="15" t="str">
        <f t="shared" si="11"/>
        <v/>
      </c>
      <c r="O28" s="15" t="str">
        <f t="shared" si="0"/>
        <v/>
      </c>
      <c r="P28" s="15" t="str">
        <f t="shared" si="1"/>
        <v/>
      </c>
      <c r="Q28" s="4"/>
      <c r="R28" s="4"/>
      <c r="S28" s="108">
        <v>19</v>
      </c>
      <c r="T28" s="108">
        <f t="shared" si="8"/>
        <v>0</v>
      </c>
      <c r="U28" s="108" t="str">
        <f t="shared" si="2"/>
        <v/>
      </c>
      <c r="V28" s="28" t="str">
        <f t="shared" si="3"/>
        <v/>
      </c>
      <c r="W28" s="108">
        <f t="shared" si="9"/>
        <v>0</v>
      </c>
      <c r="X28" s="108" t="str">
        <f t="shared" si="4"/>
        <v/>
      </c>
      <c r="Y28" s="28" t="str">
        <f t="shared" si="5"/>
        <v/>
      </c>
      <c r="Z28" s="108">
        <f t="shared" si="10"/>
        <v>0</v>
      </c>
      <c r="AA28" s="108" t="str">
        <f t="shared" si="6"/>
        <v/>
      </c>
      <c r="AB28" s="28" t="str">
        <f t="shared" si="7"/>
        <v/>
      </c>
      <c r="AC28" s="4"/>
      <c r="AD28" s="80"/>
    </row>
    <row r="29" spans="1:30" x14ac:dyDescent="0.35">
      <c r="A29" s="149">
        <v>20</v>
      </c>
      <c r="B29" s="63"/>
      <c r="C29" s="63"/>
      <c r="D29" s="122"/>
      <c r="E29" s="111"/>
      <c r="F29" s="112"/>
      <c r="G29" s="113"/>
      <c r="H29" s="63"/>
      <c r="I29" s="66"/>
      <c r="J29" s="64"/>
      <c r="K29" s="67"/>
      <c r="L29" s="164"/>
      <c r="M29" s="164"/>
      <c r="N29" s="15" t="str">
        <f t="shared" si="11"/>
        <v/>
      </c>
      <c r="O29" s="15" t="str">
        <f t="shared" si="0"/>
        <v/>
      </c>
      <c r="P29" s="15" t="str">
        <f t="shared" si="1"/>
        <v/>
      </c>
      <c r="Q29" s="4"/>
      <c r="R29" s="4"/>
      <c r="S29" s="108">
        <v>20</v>
      </c>
      <c r="T29" s="108">
        <f t="shared" si="8"/>
        <v>0</v>
      </c>
      <c r="U29" s="108" t="str">
        <f t="shared" si="2"/>
        <v/>
      </c>
      <c r="V29" s="28" t="str">
        <f t="shared" si="3"/>
        <v/>
      </c>
      <c r="W29" s="108">
        <f t="shared" si="9"/>
        <v>0</v>
      </c>
      <c r="X29" s="108" t="str">
        <f t="shared" si="4"/>
        <v/>
      </c>
      <c r="Y29" s="28" t="str">
        <f t="shared" si="5"/>
        <v/>
      </c>
      <c r="Z29" s="108">
        <f t="shared" si="10"/>
        <v>0</v>
      </c>
      <c r="AA29" s="108" t="str">
        <f t="shared" si="6"/>
        <v/>
      </c>
      <c r="AB29" s="28" t="str">
        <f t="shared" si="7"/>
        <v/>
      </c>
      <c r="AC29" s="4"/>
      <c r="AD29" s="80"/>
    </row>
    <row r="30" spans="1:30" x14ac:dyDescent="0.35">
      <c r="A30" s="149">
        <v>21</v>
      </c>
      <c r="B30" s="63"/>
      <c r="C30" s="63"/>
      <c r="D30" s="122"/>
      <c r="E30" s="111"/>
      <c r="F30" s="112"/>
      <c r="G30" s="113"/>
      <c r="H30" s="63"/>
      <c r="I30" s="66"/>
      <c r="J30" s="64"/>
      <c r="K30" s="67"/>
      <c r="L30" s="164"/>
      <c r="M30" s="164"/>
      <c r="N30" s="15" t="str">
        <f t="shared" si="11"/>
        <v/>
      </c>
      <c r="O30" s="15" t="str">
        <f t="shared" si="0"/>
        <v/>
      </c>
      <c r="P30" s="15" t="str">
        <f t="shared" si="1"/>
        <v/>
      </c>
      <c r="Q30" s="4"/>
      <c r="R30" s="4"/>
      <c r="S30" s="108">
        <v>21</v>
      </c>
      <c r="T30" s="108">
        <f t="shared" si="8"/>
        <v>0</v>
      </c>
      <c r="U30" s="108" t="str">
        <f t="shared" si="2"/>
        <v/>
      </c>
      <c r="V30" s="28" t="str">
        <f t="shared" si="3"/>
        <v/>
      </c>
      <c r="W30" s="108">
        <f t="shared" si="9"/>
        <v>0</v>
      </c>
      <c r="X30" s="108" t="str">
        <f t="shared" si="4"/>
        <v/>
      </c>
      <c r="Y30" s="28" t="str">
        <f t="shared" si="5"/>
        <v/>
      </c>
      <c r="Z30" s="108">
        <f t="shared" si="10"/>
        <v>0</v>
      </c>
      <c r="AA30" s="108" t="str">
        <f t="shared" si="6"/>
        <v/>
      </c>
      <c r="AB30" s="28" t="str">
        <f t="shared" si="7"/>
        <v/>
      </c>
      <c r="AC30" s="4"/>
      <c r="AD30" s="80"/>
    </row>
    <row r="31" spans="1:30" x14ac:dyDescent="0.35">
      <c r="A31" s="149">
        <v>22</v>
      </c>
      <c r="B31" s="63"/>
      <c r="C31" s="63"/>
      <c r="D31" s="122"/>
      <c r="E31" s="111"/>
      <c r="F31" s="112"/>
      <c r="G31" s="113"/>
      <c r="H31" s="63"/>
      <c r="I31" s="66"/>
      <c r="J31" s="64"/>
      <c r="K31" s="67"/>
      <c r="L31" s="164"/>
      <c r="M31" s="164"/>
      <c r="N31" s="15" t="str">
        <f t="shared" si="11"/>
        <v/>
      </c>
      <c r="O31" s="15" t="str">
        <f t="shared" si="0"/>
        <v/>
      </c>
      <c r="P31" s="15" t="str">
        <f t="shared" si="1"/>
        <v/>
      </c>
      <c r="Q31" s="4"/>
      <c r="R31" s="4"/>
      <c r="S31" s="108">
        <v>22</v>
      </c>
      <c r="T31" s="108">
        <f t="shared" si="8"/>
        <v>0</v>
      </c>
      <c r="U31" s="108" t="str">
        <f t="shared" si="2"/>
        <v/>
      </c>
      <c r="V31" s="28" t="str">
        <f t="shared" si="3"/>
        <v/>
      </c>
      <c r="W31" s="108">
        <f t="shared" si="9"/>
        <v>0</v>
      </c>
      <c r="X31" s="108" t="str">
        <f t="shared" si="4"/>
        <v/>
      </c>
      <c r="Y31" s="28" t="str">
        <f t="shared" si="5"/>
        <v/>
      </c>
      <c r="Z31" s="108">
        <f t="shared" si="10"/>
        <v>0</v>
      </c>
      <c r="AA31" s="108" t="str">
        <f t="shared" si="6"/>
        <v/>
      </c>
      <c r="AB31" s="28" t="str">
        <f t="shared" si="7"/>
        <v/>
      </c>
      <c r="AC31" s="4"/>
      <c r="AD31" s="80"/>
    </row>
    <row r="32" spans="1:30" x14ac:dyDescent="0.35">
      <c r="A32" s="149">
        <v>23</v>
      </c>
      <c r="B32" s="63"/>
      <c r="C32" s="63"/>
      <c r="D32" s="122"/>
      <c r="E32" s="111"/>
      <c r="F32" s="112"/>
      <c r="G32" s="113"/>
      <c r="H32" s="63"/>
      <c r="I32" s="66"/>
      <c r="J32" s="64"/>
      <c r="K32" s="67"/>
      <c r="L32" s="164"/>
      <c r="M32" s="164"/>
      <c r="N32" s="15" t="str">
        <f t="shared" si="11"/>
        <v/>
      </c>
      <c r="O32" s="15" t="str">
        <f t="shared" si="0"/>
        <v/>
      </c>
      <c r="P32" s="15" t="str">
        <f t="shared" si="1"/>
        <v/>
      </c>
      <c r="Q32" s="4"/>
      <c r="R32" s="4"/>
      <c r="S32" s="108">
        <v>23</v>
      </c>
      <c r="T32" s="108">
        <f t="shared" si="8"/>
        <v>0</v>
      </c>
      <c r="U32" s="108" t="str">
        <f t="shared" si="2"/>
        <v/>
      </c>
      <c r="V32" s="28" t="str">
        <f t="shared" si="3"/>
        <v/>
      </c>
      <c r="W32" s="108">
        <f t="shared" si="9"/>
        <v>0</v>
      </c>
      <c r="X32" s="108" t="str">
        <f t="shared" si="4"/>
        <v/>
      </c>
      <c r="Y32" s="28" t="str">
        <f t="shared" si="5"/>
        <v/>
      </c>
      <c r="Z32" s="108">
        <f t="shared" si="10"/>
        <v>0</v>
      </c>
      <c r="AA32" s="108" t="str">
        <f t="shared" si="6"/>
        <v/>
      </c>
      <c r="AB32" s="28" t="str">
        <f t="shared" si="7"/>
        <v/>
      </c>
      <c r="AC32" s="4"/>
      <c r="AD32" s="80"/>
    </row>
    <row r="33" spans="1:30" x14ac:dyDescent="0.35">
      <c r="A33" s="149">
        <v>24</v>
      </c>
      <c r="B33" s="63"/>
      <c r="C33" s="63"/>
      <c r="D33" s="122"/>
      <c r="E33" s="111"/>
      <c r="F33" s="112"/>
      <c r="G33" s="113"/>
      <c r="H33" s="63"/>
      <c r="I33" s="66"/>
      <c r="J33" s="64"/>
      <c r="K33" s="67"/>
      <c r="L33" s="164"/>
      <c r="M33" s="164"/>
      <c r="N33" s="15" t="str">
        <f t="shared" si="11"/>
        <v/>
      </c>
      <c r="O33" s="15" t="str">
        <f t="shared" si="0"/>
        <v/>
      </c>
      <c r="P33" s="15" t="str">
        <f t="shared" si="1"/>
        <v/>
      </c>
      <c r="Q33" s="4"/>
      <c r="R33" s="4"/>
      <c r="S33" s="108">
        <v>24</v>
      </c>
      <c r="T33" s="108">
        <f t="shared" si="8"/>
        <v>0</v>
      </c>
      <c r="U33" s="108" t="str">
        <f t="shared" si="2"/>
        <v/>
      </c>
      <c r="V33" s="28" t="str">
        <f t="shared" si="3"/>
        <v/>
      </c>
      <c r="W33" s="108">
        <f t="shared" si="9"/>
        <v>0</v>
      </c>
      <c r="X33" s="108" t="str">
        <f t="shared" si="4"/>
        <v/>
      </c>
      <c r="Y33" s="28" t="str">
        <f t="shared" si="5"/>
        <v/>
      </c>
      <c r="Z33" s="108">
        <f t="shared" si="10"/>
        <v>0</v>
      </c>
      <c r="AA33" s="108" t="str">
        <f t="shared" si="6"/>
        <v/>
      </c>
      <c r="AB33" s="28" t="str">
        <f t="shared" si="7"/>
        <v/>
      </c>
      <c r="AC33" s="4"/>
      <c r="AD33" s="80"/>
    </row>
    <row r="34" spans="1:30" x14ac:dyDescent="0.35">
      <c r="A34" s="149">
        <v>25</v>
      </c>
      <c r="B34" s="63"/>
      <c r="C34" s="63"/>
      <c r="D34" s="122"/>
      <c r="E34" s="111"/>
      <c r="F34" s="112"/>
      <c r="G34" s="113"/>
      <c r="H34" s="63"/>
      <c r="I34" s="66"/>
      <c r="J34" s="64"/>
      <c r="K34" s="67"/>
      <c r="L34" s="164"/>
      <c r="M34" s="164"/>
      <c r="N34" s="15" t="str">
        <f t="shared" si="11"/>
        <v/>
      </c>
      <c r="O34" s="15" t="str">
        <f t="shared" si="0"/>
        <v/>
      </c>
      <c r="P34" s="15" t="str">
        <f t="shared" si="1"/>
        <v/>
      </c>
      <c r="Q34" s="4"/>
      <c r="R34" s="4"/>
      <c r="S34" s="108">
        <v>25</v>
      </c>
      <c r="T34" s="108">
        <f t="shared" si="8"/>
        <v>0</v>
      </c>
      <c r="U34" s="108" t="str">
        <f t="shared" si="2"/>
        <v/>
      </c>
      <c r="V34" s="28" t="str">
        <f t="shared" si="3"/>
        <v/>
      </c>
      <c r="W34" s="108">
        <f t="shared" si="9"/>
        <v>0</v>
      </c>
      <c r="X34" s="108" t="str">
        <f t="shared" si="4"/>
        <v/>
      </c>
      <c r="Y34" s="28" t="str">
        <f t="shared" si="5"/>
        <v/>
      </c>
      <c r="Z34" s="108">
        <f t="shared" si="10"/>
        <v>0</v>
      </c>
      <c r="AA34" s="108" t="str">
        <f t="shared" si="6"/>
        <v/>
      </c>
      <c r="AB34" s="28" t="str">
        <f t="shared" si="7"/>
        <v/>
      </c>
      <c r="AC34" s="4"/>
      <c r="AD34" s="80"/>
    </row>
    <row r="35" spans="1:30" x14ac:dyDescent="0.35">
      <c r="A35" s="149">
        <v>26</v>
      </c>
      <c r="B35" s="63"/>
      <c r="C35" s="63"/>
      <c r="D35" s="122"/>
      <c r="E35" s="111"/>
      <c r="F35" s="112"/>
      <c r="G35" s="113"/>
      <c r="H35" s="63"/>
      <c r="I35" s="66"/>
      <c r="J35" s="64"/>
      <c r="K35" s="67"/>
      <c r="L35" s="164"/>
      <c r="M35" s="164"/>
      <c r="N35" s="15" t="str">
        <f t="shared" si="11"/>
        <v/>
      </c>
      <c r="O35" s="15" t="str">
        <f t="shared" si="0"/>
        <v/>
      </c>
      <c r="P35" s="15" t="str">
        <f t="shared" si="1"/>
        <v/>
      </c>
      <c r="Q35" s="4"/>
      <c r="R35" s="4"/>
      <c r="S35" s="108">
        <v>26</v>
      </c>
      <c r="T35" s="108">
        <f t="shared" si="8"/>
        <v>0</v>
      </c>
      <c r="U35" s="108" t="str">
        <f t="shared" si="2"/>
        <v/>
      </c>
      <c r="V35" s="28" t="str">
        <f t="shared" si="3"/>
        <v/>
      </c>
      <c r="W35" s="108">
        <f t="shared" si="9"/>
        <v>0</v>
      </c>
      <c r="X35" s="108" t="str">
        <f t="shared" si="4"/>
        <v/>
      </c>
      <c r="Y35" s="28" t="str">
        <f t="shared" si="5"/>
        <v/>
      </c>
      <c r="Z35" s="108">
        <f t="shared" si="10"/>
        <v>0</v>
      </c>
      <c r="AA35" s="108" t="str">
        <f t="shared" si="6"/>
        <v/>
      </c>
      <c r="AB35" s="28" t="str">
        <f t="shared" si="7"/>
        <v/>
      </c>
      <c r="AC35" s="4"/>
      <c r="AD35" s="80"/>
    </row>
    <row r="36" spans="1:30" x14ac:dyDescent="0.35">
      <c r="A36" s="149">
        <v>27</v>
      </c>
      <c r="B36" s="63"/>
      <c r="C36" s="63"/>
      <c r="D36" s="122"/>
      <c r="E36" s="111"/>
      <c r="F36" s="112"/>
      <c r="G36" s="113"/>
      <c r="H36" s="63"/>
      <c r="I36" s="66"/>
      <c r="J36" s="64"/>
      <c r="K36" s="67"/>
      <c r="L36" s="164"/>
      <c r="M36" s="164"/>
      <c r="N36" s="15" t="str">
        <f t="shared" si="11"/>
        <v/>
      </c>
      <c r="O36" s="15" t="str">
        <f t="shared" si="0"/>
        <v/>
      </c>
      <c r="P36" s="15" t="str">
        <f t="shared" si="1"/>
        <v/>
      </c>
      <c r="Q36" s="4"/>
      <c r="R36" s="4"/>
      <c r="S36" s="108">
        <v>27</v>
      </c>
      <c r="T36" s="108">
        <f t="shared" si="8"/>
        <v>0</v>
      </c>
      <c r="U36" s="108" t="str">
        <f t="shared" si="2"/>
        <v/>
      </c>
      <c r="V36" s="28" t="str">
        <f t="shared" si="3"/>
        <v/>
      </c>
      <c r="W36" s="108">
        <f t="shared" si="9"/>
        <v>0</v>
      </c>
      <c r="X36" s="108" t="str">
        <f t="shared" si="4"/>
        <v/>
      </c>
      <c r="Y36" s="28" t="str">
        <f t="shared" si="5"/>
        <v/>
      </c>
      <c r="Z36" s="108">
        <f t="shared" si="10"/>
        <v>0</v>
      </c>
      <c r="AA36" s="108" t="str">
        <f t="shared" si="6"/>
        <v/>
      </c>
      <c r="AB36" s="28" t="str">
        <f t="shared" si="7"/>
        <v/>
      </c>
      <c r="AC36" s="4"/>
      <c r="AD36" s="80"/>
    </row>
    <row r="37" spans="1:30" x14ac:dyDescent="0.35">
      <c r="A37" s="149">
        <v>28</v>
      </c>
      <c r="B37" s="63"/>
      <c r="C37" s="63"/>
      <c r="D37" s="122"/>
      <c r="E37" s="111"/>
      <c r="F37" s="112"/>
      <c r="G37" s="113"/>
      <c r="H37" s="63"/>
      <c r="I37" s="66"/>
      <c r="J37" s="64"/>
      <c r="K37" s="67"/>
      <c r="L37" s="164"/>
      <c r="M37" s="164"/>
      <c r="N37" s="15" t="str">
        <f t="shared" si="11"/>
        <v/>
      </c>
      <c r="O37" s="15" t="str">
        <f t="shared" si="0"/>
        <v/>
      </c>
      <c r="P37" s="15" t="str">
        <f t="shared" si="1"/>
        <v/>
      </c>
      <c r="Q37" s="4"/>
      <c r="R37" s="4"/>
      <c r="S37" s="108">
        <v>28</v>
      </c>
      <c r="T37" s="108">
        <f t="shared" si="8"/>
        <v>0</v>
      </c>
      <c r="U37" s="108" t="str">
        <f t="shared" si="2"/>
        <v/>
      </c>
      <c r="V37" s="28" t="str">
        <f t="shared" si="3"/>
        <v/>
      </c>
      <c r="W37" s="108">
        <f t="shared" si="9"/>
        <v>0</v>
      </c>
      <c r="X37" s="108" t="str">
        <f t="shared" si="4"/>
        <v/>
      </c>
      <c r="Y37" s="28" t="str">
        <f t="shared" si="5"/>
        <v/>
      </c>
      <c r="Z37" s="108">
        <f t="shared" si="10"/>
        <v>0</v>
      </c>
      <c r="AA37" s="108" t="str">
        <f t="shared" si="6"/>
        <v/>
      </c>
      <c r="AB37" s="28" t="str">
        <f t="shared" si="7"/>
        <v/>
      </c>
      <c r="AC37" s="4"/>
      <c r="AD37" s="80"/>
    </row>
    <row r="38" spans="1:30" x14ac:dyDescent="0.35">
      <c r="A38" s="149">
        <v>29</v>
      </c>
      <c r="B38" s="63"/>
      <c r="C38" s="63"/>
      <c r="D38" s="122"/>
      <c r="E38" s="111"/>
      <c r="F38" s="112"/>
      <c r="G38" s="113"/>
      <c r="H38" s="63"/>
      <c r="I38" s="66"/>
      <c r="J38" s="64"/>
      <c r="K38" s="67"/>
      <c r="L38" s="164"/>
      <c r="M38" s="164"/>
      <c r="N38" s="15" t="str">
        <f t="shared" si="11"/>
        <v/>
      </c>
      <c r="O38" s="15" t="str">
        <f t="shared" si="0"/>
        <v/>
      </c>
      <c r="P38" s="15" t="str">
        <f t="shared" si="1"/>
        <v/>
      </c>
      <c r="Q38" s="4"/>
      <c r="R38" s="4"/>
      <c r="S38" s="108">
        <v>29</v>
      </c>
      <c r="T38" s="108">
        <f t="shared" si="8"/>
        <v>0</v>
      </c>
      <c r="U38" s="108" t="str">
        <f t="shared" si="2"/>
        <v/>
      </c>
      <c r="V38" s="28" t="str">
        <f t="shared" si="3"/>
        <v/>
      </c>
      <c r="W38" s="108">
        <f t="shared" si="9"/>
        <v>0</v>
      </c>
      <c r="X38" s="108" t="str">
        <f t="shared" si="4"/>
        <v/>
      </c>
      <c r="Y38" s="28" t="str">
        <f t="shared" si="5"/>
        <v/>
      </c>
      <c r="Z38" s="108">
        <f t="shared" si="10"/>
        <v>0</v>
      </c>
      <c r="AA38" s="108" t="str">
        <f t="shared" si="6"/>
        <v/>
      </c>
      <c r="AB38" s="28" t="str">
        <f t="shared" si="7"/>
        <v/>
      </c>
      <c r="AC38" s="4"/>
      <c r="AD38" s="80"/>
    </row>
    <row r="39" spans="1:30" x14ac:dyDescent="0.35">
      <c r="A39" s="149">
        <v>30</v>
      </c>
      <c r="B39" s="63"/>
      <c r="C39" s="63"/>
      <c r="D39" s="122"/>
      <c r="E39" s="111"/>
      <c r="F39" s="112"/>
      <c r="G39" s="113"/>
      <c r="H39" s="63"/>
      <c r="I39" s="66"/>
      <c r="J39" s="64"/>
      <c r="K39" s="67"/>
      <c r="L39" s="164"/>
      <c r="M39" s="164"/>
      <c r="N39" s="15" t="str">
        <f t="shared" si="11"/>
        <v/>
      </c>
      <c r="O39" s="15" t="str">
        <f t="shared" si="0"/>
        <v/>
      </c>
      <c r="P39" s="15" t="str">
        <f t="shared" si="1"/>
        <v/>
      </c>
      <c r="Q39" s="4"/>
      <c r="R39" s="4"/>
      <c r="S39" s="108">
        <v>30</v>
      </c>
      <c r="T39" s="108">
        <f t="shared" si="8"/>
        <v>0</v>
      </c>
      <c r="U39" s="108" t="str">
        <f t="shared" si="2"/>
        <v/>
      </c>
      <c r="V39" s="28" t="str">
        <f t="shared" si="3"/>
        <v/>
      </c>
      <c r="W39" s="108">
        <f t="shared" si="9"/>
        <v>0</v>
      </c>
      <c r="X39" s="108" t="str">
        <f t="shared" si="4"/>
        <v/>
      </c>
      <c r="Y39" s="28" t="str">
        <f t="shared" si="5"/>
        <v/>
      </c>
      <c r="Z39" s="108">
        <f t="shared" si="10"/>
        <v>0</v>
      </c>
      <c r="AA39" s="108" t="str">
        <f t="shared" si="6"/>
        <v/>
      </c>
      <c r="AB39" s="28" t="str">
        <f t="shared" si="7"/>
        <v/>
      </c>
      <c r="AC39" s="4"/>
      <c r="AD39" s="80"/>
    </row>
    <row r="40" spans="1:30" x14ac:dyDescent="0.35">
      <c r="A40" s="149">
        <v>31</v>
      </c>
      <c r="B40" s="63"/>
      <c r="C40" s="63"/>
      <c r="D40" s="122"/>
      <c r="E40" s="111"/>
      <c r="F40" s="112"/>
      <c r="G40" s="113"/>
      <c r="H40" s="63"/>
      <c r="I40" s="66"/>
      <c r="J40" s="64"/>
      <c r="K40" s="67"/>
      <c r="L40" s="164"/>
      <c r="M40" s="164"/>
      <c r="N40" s="15" t="str">
        <f t="shared" si="11"/>
        <v/>
      </c>
      <c r="O40" s="15" t="str">
        <f t="shared" si="0"/>
        <v/>
      </c>
      <c r="P40" s="15" t="str">
        <f t="shared" si="1"/>
        <v/>
      </c>
      <c r="Q40" s="4"/>
      <c r="R40" s="4"/>
      <c r="S40" s="108">
        <v>31</v>
      </c>
      <c r="T40" s="108">
        <f t="shared" si="8"/>
        <v>0</v>
      </c>
      <c r="U40" s="108" t="str">
        <f t="shared" si="2"/>
        <v/>
      </c>
      <c r="V40" s="28" t="str">
        <f t="shared" si="3"/>
        <v/>
      </c>
      <c r="W40" s="108">
        <f t="shared" si="9"/>
        <v>0</v>
      </c>
      <c r="X40" s="108" t="str">
        <f t="shared" si="4"/>
        <v/>
      </c>
      <c r="Y40" s="28" t="str">
        <f t="shared" si="5"/>
        <v/>
      </c>
      <c r="Z40" s="108">
        <f t="shared" si="10"/>
        <v>0</v>
      </c>
      <c r="AA40" s="108" t="str">
        <f t="shared" si="6"/>
        <v/>
      </c>
      <c r="AB40" s="28" t="str">
        <f t="shared" si="7"/>
        <v/>
      </c>
      <c r="AC40" s="4"/>
      <c r="AD40" s="80"/>
    </row>
    <row r="41" spans="1:30" x14ac:dyDescent="0.35">
      <c r="A41" s="149">
        <v>32</v>
      </c>
      <c r="B41" s="63"/>
      <c r="C41" s="63"/>
      <c r="D41" s="122"/>
      <c r="E41" s="111"/>
      <c r="F41" s="112"/>
      <c r="G41" s="113"/>
      <c r="H41" s="63"/>
      <c r="I41" s="66"/>
      <c r="J41" s="64"/>
      <c r="K41" s="67"/>
      <c r="L41" s="164"/>
      <c r="M41" s="164"/>
      <c r="N41" s="15" t="str">
        <f t="shared" si="11"/>
        <v/>
      </c>
      <c r="O41" s="15" t="str">
        <f t="shared" si="0"/>
        <v/>
      </c>
      <c r="P41" s="15" t="str">
        <f t="shared" si="1"/>
        <v/>
      </c>
      <c r="Q41" s="4"/>
      <c r="R41" s="4"/>
      <c r="S41" s="108">
        <v>32</v>
      </c>
      <c r="T41" s="108">
        <f t="shared" si="8"/>
        <v>0</v>
      </c>
      <c r="U41" s="108" t="str">
        <f t="shared" si="2"/>
        <v/>
      </c>
      <c r="V41" s="28" t="str">
        <f t="shared" si="3"/>
        <v/>
      </c>
      <c r="W41" s="108">
        <f t="shared" si="9"/>
        <v>0</v>
      </c>
      <c r="X41" s="108" t="str">
        <f t="shared" si="4"/>
        <v/>
      </c>
      <c r="Y41" s="28" t="str">
        <f t="shared" si="5"/>
        <v/>
      </c>
      <c r="Z41" s="108">
        <f t="shared" si="10"/>
        <v>0</v>
      </c>
      <c r="AA41" s="108" t="str">
        <f t="shared" si="6"/>
        <v/>
      </c>
      <c r="AB41" s="28" t="str">
        <f t="shared" si="7"/>
        <v/>
      </c>
      <c r="AC41" s="4"/>
      <c r="AD41" s="80"/>
    </row>
    <row r="42" spans="1:30" x14ac:dyDescent="0.35">
      <c r="A42" s="149">
        <v>33</v>
      </c>
      <c r="B42" s="63"/>
      <c r="C42" s="63"/>
      <c r="D42" s="122"/>
      <c r="E42" s="111"/>
      <c r="F42" s="112"/>
      <c r="G42" s="113"/>
      <c r="H42" s="63"/>
      <c r="I42" s="66"/>
      <c r="J42" s="64"/>
      <c r="K42" s="67"/>
      <c r="L42" s="164"/>
      <c r="M42" s="164"/>
      <c r="N42" s="15" t="str">
        <f t="shared" si="11"/>
        <v/>
      </c>
      <c r="O42" s="15" t="str">
        <f t="shared" si="0"/>
        <v/>
      </c>
      <c r="P42" s="15" t="str">
        <f t="shared" si="1"/>
        <v/>
      </c>
      <c r="Q42" s="4"/>
      <c r="R42" s="4"/>
      <c r="S42" s="108">
        <v>33</v>
      </c>
      <c r="T42" s="108">
        <f t="shared" si="8"/>
        <v>0</v>
      </c>
      <c r="U42" s="108" t="str">
        <f t="shared" si="2"/>
        <v/>
      </c>
      <c r="V42" s="28" t="str">
        <f t="shared" ref="V42:V73" si="12">IF(ISNA(VLOOKUP($S42,$T:$U,2,FALSE)),"",VLOOKUP($S42,$T:$U,2,FALSE))</f>
        <v/>
      </c>
      <c r="W42" s="108">
        <f t="shared" si="9"/>
        <v>0</v>
      </c>
      <c r="X42" s="108" t="str">
        <f t="shared" si="4"/>
        <v/>
      </c>
      <c r="Y42" s="28" t="str">
        <f t="shared" ref="Y42:Y73" si="13">IF(ISNA(VLOOKUP($S42,W:X,2,FALSE)),"",VLOOKUP($S42,W:X,2,FALSE))</f>
        <v/>
      </c>
      <c r="Z42" s="108">
        <f t="shared" si="10"/>
        <v>0</v>
      </c>
      <c r="AA42" s="108" t="str">
        <f t="shared" si="6"/>
        <v/>
      </c>
      <c r="AB42" s="28" t="str">
        <f t="shared" si="7"/>
        <v/>
      </c>
      <c r="AC42" s="4"/>
      <c r="AD42" s="80"/>
    </row>
    <row r="43" spans="1:30" x14ac:dyDescent="0.35">
      <c r="A43" s="149">
        <v>34</v>
      </c>
      <c r="B43" s="63"/>
      <c r="C43" s="63"/>
      <c r="D43" s="122"/>
      <c r="E43" s="111"/>
      <c r="F43" s="112"/>
      <c r="G43" s="113"/>
      <c r="H43" s="63"/>
      <c r="I43" s="66"/>
      <c r="J43" s="64"/>
      <c r="K43" s="67"/>
      <c r="L43" s="164"/>
      <c r="M43" s="164"/>
      <c r="N43" s="15" t="str">
        <f t="shared" si="11"/>
        <v/>
      </c>
      <c r="O43" s="15" t="str">
        <f t="shared" si="0"/>
        <v/>
      </c>
      <c r="P43" s="15" t="str">
        <f t="shared" si="1"/>
        <v/>
      </c>
      <c r="Q43" s="4"/>
      <c r="R43" s="4"/>
      <c r="S43" s="108">
        <v>34</v>
      </c>
      <c r="T43" s="108">
        <f t="shared" si="8"/>
        <v>0</v>
      </c>
      <c r="U43" s="108" t="str">
        <f t="shared" si="2"/>
        <v/>
      </c>
      <c r="V43" s="28" t="str">
        <f t="shared" si="12"/>
        <v/>
      </c>
      <c r="W43" s="108">
        <f t="shared" si="9"/>
        <v>0</v>
      </c>
      <c r="X43" s="108" t="str">
        <f t="shared" si="4"/>
        <v/>
      </c>
      <c r="Y43" s="28" t="str">
        <f t="shared" si="13"/>
        <v/>
      </c>
      <c r="Z43" s="108">
        <f t="shared" si="10"/>
        <v>0</v>
      </c>
      <c r="AA43" s="108" t="str">
        <f t="shared" si="6"/>
        <v/>
      </c>
      <c r="AB43" s="28" t="str">
        <f t="shared" si="7"/>
        <v/>
      </c>
      <c r="AC43" s="4"/>
      <c r="AD43" s="80"/>
    </row>
    <row r="44" spans="1:30" x14ac:dyDescent="0.35">
      <c r="A44" s="149">
        <v>35</v>
      </c>
      <c r="B44" s="63"/>
      <c r="C44" s="63"/>
      <c r="D44" s="122"/>
      <c r="E44" s="111"/>
      <c r="F44" s="112"/>
      <c r="G44" s="113"/>
      <c r="H44" s="63"/>
      <c r="I44" s="66"/>
      <c r="J44" s="64"/>
      <c r="K44" s="67"/>
      <c r="L44" s="164"/>
      <c r="M44" s="164"/>
      <c r="N44" s="15" t="str">
        <f t="shared" si="11"/>
        <v/>
      </c>
      <c r="O44" s="15" t="str">
        <f t="shared" si="0"/>
        <v/>
      </c>
      <c r="P44" s="15" t="str">
        <f t="shared" si="1"/>
        <v/>
      </c>
      <c r="Q44" s="4"/>
      <c r="R44" s="4"/>
      <c r="S44" s="108">
        <v>35</v>
      </c>
      <c r="T44" s="108">
        <f t="shared" si="8"/>
        <v>0</v>
      </c>
      <c r="U44" s="108" t="str">
        <f t="shared" si="2"/>
        <v/>
      </c>
      <c r="V44" s="28" t="str">
        <f t="shared" si="12"/>
        <v/>
      </c>
      <c r="W44" s="108">
        <f t="shared" si="9"/>
        <v>0</v>
      </c>
      <c r="X44" s="108" t="str">
        <f t="shared" si="4"/>
        <v/>
      </c>
      <c r="Y44" s="28" t="str">
        <f t="shared" si="13"/>
        <v/>
      </c>
      <c r="Z44" s="108">
        <f t="shared" si="10"/>
        <v>0</v>
      </c>
      <c r="AA44" s="108" t="str">
        <f t="shared" si="6"/>
        <v/>
      </c>
      <c r="AB44" s="28" t="str">
        <f t="shared" si="7"/>
        <v/>
      </c>
      <c r="AC44" s="4"/>
      <c r="AD44" s="80"/>
    </row>
    <row r="45" spans="1:30" x14ac:dyDescent="0.35">
      <c r="A45" s="149">
        <v>36</v>
      </c>
      <c r="B45" s="63"/>
      <c r="C45" s="63"/>
      <c r="D45" s="122"/>
      <c r="E45" s="111"/>
      <c r="F45" s="112"/>
      <c r="G45" s="113"/>
      <c r="H45" s="63"/>
      <c r="I45" s="66"/>
      <c r="J45" s="64"/>
      <c r="K45" s="67"/>
      <c r="L45" s="164"/>
      <c r="M45" s="164"/>
      <c r="N45" s="15" t="str">
        <f t="shared" si="11"/>
        <v/>
      </c>
      <c r="O45" s="15" t="str">
        <f t="shared" si="0"/>
        <v/>
      </c>
      <c r="P45" s="15" t="str">
        <f t="shared" si="1"/>
        <v/>
      </c>
      <c r="Q45" s="4"/>
      <c r="R45" s="4"/>
      <c r="S45" s="108">
        <v>36</v>
      </c>
      <c r="T45" s="108">
        <f t="shared" si="8"/>
        <v>0</v>
      </c>
      <c r="U45" s="108" t="str">
        <f t="shared" si="2"/>
        <v/>
      </c>
      <c r="V45" s="28" t="str">
        <f t="shared" si="12"/>
        <v/>
      </c>
      <c r="W45" s="108">
        <f t="shared" si="9"/>
        <v>0</v>
      </c>
      <c r="X45" s="108" t="str">
        <f t="shared" si="4"/>
        <v/>
      </c>
      <c r="Y45" s="28" t="str">
        <f t="shared" si="13"/>
        <v/>
      </c>
      <c r="Z45" s="108">
        <f t="shared" si="10"/>
        <v>0</v>
      </c>
      <c r="AA45" s="108" t="str">
        <f t="shared" si="6"/>
        <v/>
      </c>
      <c r="AB45" s="28" t="str">
        <f t="shared" si="7"/>
        <v/>
      </c>
      <c r="AC45" s="4"/>
      <c r="AD45" s="80"/>
    </row>
    <row r="46" spans="1:30" x14ac:dyDescent="0.35">
      <c r="A46" s="149">
        <v>37</v>
      </c>
      <c r="B46" s="63"/>
      <c r="C46" s="63"/>
      <c r="D46" s="122"/>
      <c r="E46" s="111"/>
      <c r="F46" s="112"/>
      <c r="G46" s="113"/>
      <c r="H46" s="63"/>
      <c r="I46" s="66"/>
      <c r="J46" s="64"/>
      <c r="K46" s="67"/>
      <c r="L46" s="164"/>
      <c r="M46" s="164"/>
      <c r="N46" s="15" t="str">
        <f t="shared" si="11"/>
        <v/>
      </c>
      <c r="O46" s="15" t="str">
        <f t="shared" si="0"/>
        <v/>
      </c>
      <c r="P46" s="15" t="str">
        <f t="shared" si="1"/>
        <v/>
      </c>
      <c r="Q46" s="4"/>
      <c r="R46" s="4"/>
      <c r="S46" s="108">
        <v>37</v>
      </c>
      <c r="T46" s="108">
        <f t="shared" si="8"/>
        <v>0</v>
      </c>
      <c r="U46" s="108" t="str">
        <f t="shared" si="2"/>
        <v/>
      </c>
      <c r="V46" s="28" t="str">
        <f t="shared" si="12"/>
        <v/>
      </c>
      <c r="W46" s="108">
        <f t="shared" si="9"/>
        <v>0</v>
      </c>
      <c r="X46" s="108" t="str">
        <f t="shared" si="4"/>
        <v/>
      </c>
      <c r="Y46" s="28" t="str">
        <f t="shared" si="13"/>
        <v/>
      </c>
      <c r="Z46" s="108">
        <f t="shared" si="10"/>
        <v>0</v>
      </c>
      <c r="AA46" s="108" t="str">
        <f t="shared" si="6"/>
        <v/>
      </c>
      <c r="AB46" s="28" t="str">
        <f t="shared" si="7"/>
        <v/>
      </c>
      <c r="AC46" s="4"/>
      <c r="AD46" s="80"/>
    </row>
    <row r="47" spans="1:30" x14ac:dyDescent="0.35">
      <c r="A47" s="149">
        <v>38</v>
      </c>
      <c r="B47" s="63"/>
      <c r="C47" s="63"/>
      <c r="D47" s="122"/>
      <c r="E47" s="111"/>
      <c r="F47" s="112"/>
      <c r="G47" s="113"/>
      <c r="H47" s="63"/>
      <c r="I47" s="66"/>
      <c r="J47" s="64"/>
      <c r="K47" s="67"/>
      <c r="L47" s="164"/>
      <c r="M47" s="164"/>
      <c r="N47" s="15" t="str">
        <f t="shared" si="11"/>
        <v/>
      </c>
      <c r="O47" s="15" t="str">
        <f t="shared" si="0"/>
        <v/>
      </c>
      <c r="P47" s="15" t="str">
        <f t="shared" si="1"/>
        <v/>
      </c>
      <c r="Q47" s="4"/>
      <c r="R47" s="4"/>
      <c r="S47" s="108">
        <v>38</v>
      </c>
      <c r="T47" s="108">
        <f t="shared" si="8"/>
        <v>0</v>
      </c>
      <c r="U47" s="108" t="str">
        <f t="shared" si="2"/>
        <v/>
      </c>
      <c r="V47" s="28" t="str">
        <f t="shared" si="12"/>
        <v/>
      </c>
      <c r="W47" s="108">
        <f t="shared" si="9"/>
        <v>0</v>
      </c>
      <c r="X47" s="108" t="str">
        <f t="shared" si="4"/>
        <v/>
      </c>
      <c r="Y47" s="28" t="str">
        <f t="shared" si="13"/>
        <v/>
      </c>
      <c r="Z47" s="108">
        <f t="shared" si="10"/>
        <v>0</v>
      </c>
      <c r="AA47" s="108" t="str">
        <f t="shared" si="6"/>
        <v/>
      </c>
      <c r="AB47" s="28" t="str">
        <f t="shared" si="7"/>
        <v/>
      </c>
      <c r="AC47" s="4"/>
      <c r="AD47" s="80"/>
    </row>
    <row r="48" spans="1:30" x14ac:dyDescent="0.35">
      <c r="A48" s="149">
        <v>39</v>
      </c>
      <c r="B48" s="63"/>
      <c r="C48" s="63"/>
      <c r="D48" s="122"/>
      <c r="E48" s="111"/>
      <c r="F48" s="112"/>
      <c r="G48" s="113"/>
      <c r="H48" s="63"/>
      <c r="I48" s="66"/>
      <c r="J48" s="64"/>
      <c r="K48" s="67"/>
      <c r="L48" s="164"/>
      <c r="M48" s="164"/>
      <c r="N48" s="15" t="str">
        <f t="shared" si="11"/>
        <v/>
      </c>
      <c r="O48" s="15" t="str">
        <f t="shared" si="0"/>
        <v/>
      </c>
      <c r="P48" s="15" t="str">
        <f t="shared" si="1"/>
        <v/>
      </c>
      <c r="Q48" s="4"/>
      <c r="R48" s="4"/>
      <c r="S48" s="108">
        <v>39</v>
      </c>
      <c r="T48" s="108">
        <f t="shared" si="8"/>
        <v>0</v>
      </c>
      <c r="U48" s="108" t="str">
        <f t="shared" si="2"/>
        <v/>
      </c>
      <c r="V48" s="28" t="str">
        <f t="shared" si="12"/>
        <v/>
      </c>
      <c r="W48" s="108">
        <f t="shared" si="9"/>
        <v>0</v>
      </c>
      <c r="X48" s="108" t="str">
        <f t="shared" si="4"/>
        <v/>
      </c>
      <c r="Y48" s="28" t="str">
        <f t="shared" si="13"/>
        <v/>
      </c>
      <c r="Z48" s="108">
        <f t="shared" si="10"/>
        <v>0</v>
      </c>
      <c r="AA48" s="108" t="str">
        <f t="shared" si="6"/>
        <v/>
      </c>
      <c r="AB48" s="28" t="str">
        <f t="shared" si="7"/>
        <v/>
      </c>
      <c r="AC48" s="4"/>
      <c r="AD48" s="80"/>
    </row>
    <row r="49" spans="1:30" x14ac:dyDescent="0.35">
      <c r="A49" s="149">
        <v>40</v>
      </c>
      <c r="B49" s="63"/>
      <c r="C49" s="63"/>
      <c r="D49" s="122"/>
      <c r="E49" s="111"/>
      <c r="F49" s="112"/>
      <c r="G49" s="113"/>
      <c r="H49" s="63"/>
      <c r="I49" s="66"/>
      <c r="J49" s="64"/>
      <c r="K49" s="67"/>
      <c r="L49" s="164"/>
      <c r="M49" s="164"/>
      <c r="N49" s="15" t="str">
        <f t="shared" si="11"/>
        <v/>
      </c>
      <c r="O49" s="15" t="str">
        <f t="shared" si="0"/>
        <v/>
      </c>
      <c r="P49" s="15" t="str">
        <f t="shared" si="1"/>
        <v/>
      </c>
      <c r="Q49" s="4"/>
      <c r="R49" s="4"/>
      <c r="S49" s="108">
        <v>40</v>
      </c>
      <c r="T49" s="108">
        <f t="shared" si="8"/>
        <v>0</v>
      </c>
      <c r="U49" s="108" t="str">
        <f t="shared" si="2"/>
        <v/>
      </c>
      <c r="V49" s="28" t="str">
        <f t="shared" si="12"/>
        <v/>
      </c>
      <c r="W49" s="108">
        <f t="shared" si="9"/>
        <v>0</v>
      </c>
      <c r="X49" s="108" t="str">
        <f t="shared" si="4"/>
        <v/>
      </c>
      <c r="Y49" s="28" t="str">
        <f t="shared" si="13"/>
        <v/>
      </c>
      <c r="Z49" s="108">
        <f t="shared" si="10"/>
        <v>0</v>
      </c>
      <c r="AA49" s="108" t="str">
        <f t="shared" si="6"/>
        <v/>
      </c>
      <c r="AB49" s="28" t="str">
        <f t="shared" si="7"/>
        <v/>
      </c>
      <c r="AC49" s="4"/>
      <c r="AD49" s="80"/>
    </row>
    <row r="50" spans="1:30" x14ac:dyDescent="0.35">
      <c r="A50" s="149">
        <v>41</v>
      </c>
      <c r="B50" s="63"/>
      <c r="C50" s="63"/>
      <c r="D50" s="122"/>
      <c r="E50" s="111"/>
      <c r="F50" s="112"/>
      <c r="G50" s="113"/>
      <c r="H50" s="63"/>
      <c r="I50" s="66"/>
      <c r="J50" s="64"/>
      <c r="K50" s="67"/>
      <c r="L50" s="164"/>
      <c r="M50" s="164"/>
      <c r="N50" s="15" t="str">
        <f t="shared" si="11"/>
        <v/>
      </c>
      <c r="O50" s="15" t="str">
        <f t="shared" si="0"/>
        <v/>
      </c>
      <c r="P50" s="15" t="str">
        <f t="shared" si="1"/>
        <v/>
      </c>
      <c r="Q50" s="4"/>
      <c r="R50" s="4"/>
      <c r="S50" s="108">
        <v>41</v>
      </c>
      <c r="T50" s="108">
        <f t="shared" si="8"/>
        <v>0</v>
      </c>
      <c r="U50" s="108" t="str">
        <f t="shared" si="2"/>
        <v/>
      </c>
      <c r="V50" s="28" t="str">
        <f t="shared" si="12"/>
        <v/>
      </c>
      <c r="W50" s="108">
        <f t="shared" si="9"/>
        <v>0</v>
      </c>
      <c r="X50" s="108" t="str">
        <f t="shared" si="4"/>
        <v/>
      </c>
      <c r="Y50" s="28" t="str">
        <f t="shared" si="13"/>
        <v/>
      </c>
      <c r="Z50" s="108">
        <f t="shared" si="10"/>
        <v>0</v>
      </c>
      <c r="AA50" s="108" t="str">
        <f t="shared" si="6"/>
        <v/>
      </c>
      <c r="AB50" s="28" t="str">
        <f t="shared" si="7"/>
        <v/>
      </c>
      <c r="AC50" s="4"/>
      <c r="AD50" s="80"/>
    </row>
    <row r="51" spans="1:30" x14ac:dyDescent="0.35">
      <c r="A51" s="149">
        <v>42</v>
      </c>
      <c r="B51" s="63"/>
      <c r="C51" s="63"/>
      <c r="D51" s="122"/>
      <c r="E51" s="111"/>
      <c r="F51" s="112"/>
      <c r="G51" s="113"/>
      <c r="H51" s="63"/>
      <c r="I51" s="66"/>
      <c r="J51" s="64"/>
      <c r="K51" s="67"/>
      <c r="L51" s="164"/>
      <c r="M51" s="164"/>
      <c r="N51" s="15" t="str">
        <f t="shared" si="11"/>
        <v/>
      </c>
      <c r="O51" s="15" t="str">
        <f t="shared" si="0"/>
        <v/>
      </c>
      <c r="P51" s="15" t="str">
        <f t="shared" si="1"/>
        <v/>
      </c>
      <c r="Q51" s="4"/>
      <c r="R51" s="4"/>
      <c r="S51" s="108">
        <v>42</v>
      </c>
      <c r="T51" s="108">
        <f t="shared" si="8"/>
        <v>0</v>
      </c>
      <c r="U51" s="108" t="str">
        <f t="shared" si="2"/>
        <v/>
      </c>
      <c r="V51" s="28" t="str">
        <f t="shared" si="12"/>
        <v/>
      </c>
      <c r="W51" s="108">
        <f t="shared" si="9"/>
        <v>0</v>
      </c>
      <c r="X51" s="108" t="str">
        <f t="shared" si="4"/>
        <v/>
      </c>
      <c r="Y51" s="28" t="str">
        <f t="shared" si="13"/>
        <v/>
      </c>
      <c r="Z51" s="108">
        <f t="shared" si="10"/>
        <v>0</v>
      </c>
      <c r="AA51" s="108" t="str">
        <f t="shared" si="6"/>
        <v/>
      </c>
      <c r="AB51" s="28" t="str">
        <f t="shared" si="7"/>
        <v/>
      </c>
      <c r="AC51" s="4"/>
      <c r="AD51" s="80"/>
    </row>
    <row r="52" spans="1:30" x14ac:dyDescent="0.35">
      <c r="A52" s="149">
        <v>43</v>
      </c>
      <c r="B52" s="63"/>
      <c r="C52" s="63"/>
      <c r="D52" s="122"/>
      <c r="E52" s="111"/>
      <c r="F52" s="112"/>
      <c r="G52" s="113"/>
      <c r="H52" s="63"/>
      <c r="I52" s="66"/>
      <c r="J52" s="64"/>
      <c r="K52" s="67"/>
      <c r="L52" s="164"/>
      <c r="M52" s="164"/>
      <c r="N52" s="15" t="str">
        <f t="shared" si="11"/>
        <v/>
      </c>
      <c r="O52" s="15" t="str">
        <f t="shared" si="0"/>
        <v/>
      </c>
      <c r="P52" s="15" t="str">
        <f t="shared" si="1"/>
        <v/>
      </c>
      <c r="Q52" s="4"/>
      <c r="R52" s="4"/>
      <c r="S52" s="108">
        <v>43</v>
      </c>
      <c r="T52" s="108">
        <f t="shared" si="8"/>
        <v>0</v>
      </c>
      <c r="U52" s="108" t="str">
        <f t="shared" si="2"/>
        <v/>
      </c>
      <c r="V52" s="28" t="str">
        <f t="shared" si="12"/>
        <v/>
      </c>
      <c r="W52" s="108">
        <f t="shared" si="9"/>
        <v>0</v>
      </c>
      <c r="X52" s="108" t="str">
        <f t="shared" si="4"/>
        <v/>
      </c>
      <c r="Y52" s="28" t="str">
        <f t="shared" si="13"/>
        <v/>
      </c>
      <c r="Z52" s="108">
        <f t="shared" si="10"/>
        <v>0</v>
      </c>
      <c r="AA52" s="108" t="str">
        <f t="shared" si="6"/>
        <v/>
      </c>
      <c r="AB52" s="28" t="str">
        <f t="shared" si="7"/>
        <v/>
      </c>
      <c r="AC52" s="4"/>
      <c r="AD52" s="80"/>
    </row>
    <row r="53" spans="1:30" x14ac:dyDescent="0.35">
      <c r="A53" s="149">
        <v>44</v>
      </c>
      <c r="B53" s="63"/>
      <c r="C53" s="63"/>
      <c r="D53" s="122"/>
      <c r="E53" s="111"/>
      <c r="F53" s="112"/>
      <c r="G53" s="113"/>
      <c r="H53" s="63"/>
      <c r="I53" s="66"/>
      <c r="J53" s="64"/>
      <c r="K53" s="67"/>
      <c r="L53" s="164"/>
      <c r="M53" s="164"/>
      <c r="N53" s="15" t="str">
        <f t="shared" si="11"/>
        <v/>
      </c>
      <c r="O53" s="15" t="str">
        <f t="shared" si="0"/>
        <v/>
      </c>
      <c r="P53" s="15" t="str">
        <f t="shared" si="1"/>
        <v/>
      </c>
      <c r="Q53" s="4"/>
      <c r="R53" s="4"/>
      <c r="S53" s="108">
        <v>44</v>
      </c>
      <c r="T53" s="108">
        <f t="shared" si="8"/>
        <v>0</v>
      </c>
      <c r="U53" s="108" t="str">
        <f t="shared" si="2"/>
        <v/>
      </c>
      <c r="V53" s="28" t="str">
        <f t="shared" si="12"/>
        <v/>
      </c>
      <c r="W53" s="108">
        <f t="shared" si="9"/>
        <v>0</v>
      </c>
      <c r="X53" s="108" t="str">
        <f t="shared" si="4"/>
        <v/>
      </c>
      <c r="Y53" s="28" t="str">
        <f t="shared" si="13"/>
        <v/>
      </c>
      <c r="Z53" s="108">
        <f t="shared" si="10"/>
        <v>0</v>
      </c>
      <c r="AA53" s="108" t="str">
        <f t="shared" si="6"/>
        <v/>
      </c>
      <c r="AB53" s="28" t="str">
        <f t="shared" si="7"/>
        <v/>
      </c>
      <c r="AC53" s="4"/>
      <c r="AD53" s="80"/>
    </row>
    <row r="54" spans="1:30" x14ac:dyDescent="0.35">
      <c r="A54" s="149">
        <v>45</v>
      </c>
      <c r="B54" s="63"/>
      <c r="C54" s="63"/>
      <c r="D54" s="122"/>
      <c r="E54" s="111"/>
      <c r="F54" s="112"/>
      <c r="G54" s="113"/>
      <c r="H54" s="63"/>
      <c r="I54" s="66"/>
      <c r="J54" s="64"/>
      <c r="K54" s="67"/>
      <c r="L54" s="164"/>
      <c r="M54" s="164"/>
      <c r="N54" s="15" t="str">
        <f t="shared" si="11"/>
        <v/>
      </c>
      <c r="O54" s="15" t="str">
        <f t="shared" si="0"/>
        <v/>
      </c>
      <c r="P54" s="15" t="str">
        <f t="shared" si="1"/>
        <v/>
      </c>
      <c r="Q54" s="4"/>
      <c r="R54" s="4"/>
      <c r="S54" s="108">
        <v>45</v>
      </c>
      <c r="T54" s="108">
        <f t="shared" si="8"/>
        <v>0</v>
      </c>
      <c r="U54" s="108" t="str">
        <f t="shared" si="2"/>
        <v/>
      </c>
      <c r="V54" s="28" t="str">
        <f t="shared" si="12"/>
        <v/>
      </c>
      <c r="W54" s="108">
        <f t="shared" si="9"/>
        <v>0</v>
      </c>
      <c r="X54" s="108" t="str">
        <f t="shared" si="4"/>
        <v/>
      </c>
      <c r="Y54" s="28" t="str">
        <f t="shared" si="13"/>
        <v/>
      </c>
      <c r="Z54" s="108">
        <f t="shared" si="10"/>
        <v>0</v>
      </c>
      <c r="AA54" s="108" t="str">
        <f t="shared" si="6"/>
        <v/>
      </c>
      <c r="AB54" s="28" t="str">
        <f t="shared" si="7"/>
        <v/>
      </c>
      <c r="AC54" s="4"/>
      <c r="AD54" s="80"/>
    </row>
    <row r="55" spans="1:30" x14ac:dyDescent="0.35">
      <c r="A55" s="149">
        <v>46</v>
      </c>
      <c r="B55" s="63"/>
      <c r="C55" s="63"/>
      <c r="D55" s="122"/>
      <c r="E55" s="111"/>
      <c r="F55" s="112"/>
      <c r="G55" s="113"/>
      <c r="H55" s="63"/>
      <c r="I55" s="66"/>
      <c r="J55" s="64"/>
      <c r="K55" s="67"/>
      <c r="L55" s="164"/>
      <c r="M55" s="164"/>
      <c r="N55" s="15" t="str">
        <f t="shared" si="11"/>
        <v/>
      </c>
      <c r="O55" s="15" t="str">
        <f t="shared" si="0"/>
        <v/>
      </c>
      <c r="P55" s="15" t="str">
        <f t="shared" si="1"/>
        <v/>
      </c>
      <c r="Q55" s="4"/>
      <c r="R55" s="4"/>
      <c r="S55" s="108">
        <v>46</v>
      </c>
      <c r="T55" s="108">
        <f t="shared" si="8"/>
        <v>0</v>
      </c>
      <c r="U55" s="108" t="str">
        <f t="shared" si="2"/>
        <v/>
      </c>
      <c r="V55" s="28" t="str">
        <f t="shared" si="12"/>
        <v/>
      </c>
      <c r="W55" s="108">
        <f t="shared" si="9"/>
        <v>0</v>
      </c>
      <c r="X55" s="108" t="str">
        <f t="shared" si="4"/>
        <v/>
      </c>
      <c r="Y55" s="28" t="str">
        <f t="shared" si="13"/>
        <v/>
      </c>
      <c r="Z55" s="108">
        <f t="shared" si="10"/>
        <v>0</v>
      </c>
      <c r="AA55" s="108" t="str">
        <f t="shared" si="6"/>
        <v/>
      </c>
      <c r="AB55" s="28" t="str">
        <f t="shared" si="7"/>
        <v/>
      </c>
      <c r="AC55" s="4"/>
      <c r="AD55" s="80"/>
    </row>
    <row r="56" spans="1:30" x14ac:dyDescent="0.35">
      <c r="A56" s="149">
        <v>47</v>
      </c>
      <c r="B56" s="63"/>
      <c r="C56" s="63"/>
      <c r="D56" s="122"/>
      <c r="E56" s="111"/>
      <c r="F56" s="112"/>
      <c r="G56" s="113"/>
      <c r="H56" s="63"/>
      <c r="I56" s="66"/>
      <c r="J56" s="64"/>
      <c r="K56" s="67"/>
      <c r="L56" s="164"/>
      <c r="M56" s="164"/>
      <c r="N56" s="15" t="str">
        <f t="shared" si="11"/>
        <v/>
      </c>
      <c r="O56" s="15" t="str">
        <f t="shared" si="0"/>
        <v/>
      </c>
      <c r="P56" s="15" t="str">
        <f t="shared" si="1"/>
        <v/>
      </c>
      <c r="Q56" s="4"/>
      <c r="R56" s="4"/>
      <c r="S56" s="108">
        <v>47</v>
      </c>
      <c r="T56" s="108">
        <f t="shared" si="8"/>
        <v>0</v>
      </c>
      <c r="U56" s="108" t="str">
        <f t="shared" si="2"/>
        <v/>
      </c>
      <c r="V56" s="28" t="str">
        <f t="shared" si="12"/>
        <v/>
      </c>
      <c r="W56" s="108">
        <f t="shared" si="9"/>
        <v>0</v>
      </c>
      <c r="X56" s="108" t="str">
        <f t="shared" si="4"/>
        <v/>
      </c>
      <c r="Y56" s="28" t="str">
        <f t="shared" si="13"/>
        <v/>
      </c>
      <c r="Z56" s="108">
        <f t="shared" si="10"/>
        <v>0</v>
      </c>
      <c r="AA56" s="108" t="str">
        <f t="shared" si="6"/>
        <v/>
      </c>
      <c r="AB56" s="28" t="str">
        <f t="shared" si="7"/>
        <v/>
      </c>
      <c r="AC56" s="4"/>
      <c r="AD56" s="80"/>
    </row>
    <row r="57" spans="1:30" x14ac:dyDescent="0.35">
      <c r="A57" s="149">
        <v>48</v>
      </c>
      <c r="B57" s="63"/>
      <c r="C57" s="63"/>
      <c r="D57" s="122"/>
      <c r="E57" s="111"/>
      <c r="F57" s="112"/>
      <c r="G57" s="113"/>
      <c r="H57" s="63"/>
      <c r="I57" s="66"/>
      <c r="J57" s="64"/>
      <c r="K57" s="67"/>
      <c r="L57" s="164"/>
      <c r="M57" s="164"/>
      <c r="N57" s="15" t="str">
        <f t="shared" si="11"/>
        <v/>
      </c>
      <c r="O57" s="15" t="str">
        <f t="shared" si="0"/>
        <v/>
      </c>
      <c r="P57" s="15" t="str">
        <f t="shared" si="1"/>
        <v/>
      </c>
      <c r="Q57" s="4"/>
      <c r="R57" s="4"/>
      <c r="S57" s="108">
        <v>48</v>
      </c>
      <c r="T57" s="108">
        <f t="shared" si="8"/>
        <v>0</v>
      </c>
      <c r="U57" s="108" t="str">
        <f t="shared" si="2"/>
        <v/>
      </c>
      <c r="V57" s="28" t="str">
        <f t="shared" si="12"/>
        <v/>
      </c>
      <c r="W57" s="108">
        <f t="shared" si="9"/>
        <v>0</v>
      </c>
      <c r="X57" s="108" t="str">
        <f t="shared" si="4"/>
        <v/>
      </c>
      <c r="Y57" s="28" t="str">
        <f t="shared" si="13"/>
        <v/>
      </c>
      <c r="Z57" s="108">
        <f t="shared" si="10"/>
        <v>0</v>
      </c>
      <c r="AA57" s="108" t="str">
        <f t="shared" si="6"/>
        <v/>
      </c>
      <c r="AB57" s="28" t="str">
        <f t="shared" si="7"/>
        <v/>
      </c>
      <c r="AC57" s="4"/>
      <c r="AD57" s="80"/>
    </row>
    <row r="58" spans="1:30" x14ac:dyDescent="0.35">
      <c r="A58" s="149">
        <v>49</v>
      </c>
      <c r="B58" s="63"/>
      <c r="C58" s="63"/>
      <c r="D58" s="122"/>
      <c r="E58" s="111"/>
      <c r="F58" s="112"/>
      <c r="G58" s="113"/>
      <c r="H58" s="63"/>
      <c r="I58" s="66"/>
      <c r="J58" s="64"/>
      <c r="K58" s="67"/>
      <c r="L58" s="164"/>
      <c r="M58" s="164"/>
      <c r="N58" s="15" t="str">
        <f t="shared" si="11"/>
        <v/>
      </c>
      <c r="O58" s="15" t="str">
        <f t="shared" si="0"/>
        <v/>
      </c>
      <c r="P58" s="15" t="str">
        <f t="shared" si="1"/>
        <v/>
      </c>
      <c r="Q58" s="4"/>
      <c r="R58" s="4"/>
      <c r="S58" s="108">
        <v>49</v>
      </c>
      <c r="T58" s="108">
        <f t="shared" si="8"/>
        <v>0</v>
      </c>
      <c r="U58" s="108" t="str">
        <f t="shared" si="2"/>
        <v/>
      </c>
      <c r="V58" s="28" t="str">
        <f t="shared" si="12"/>
        <v/>
      </c>
      <c r="W58" s="108">
        <f t="shared" si="9"/>
        <v>0</v>
      </c>
      <c r="X58" s="108" t="str">
        <f t="shared" si="4"/>
        <v/>
      </c>
      <c r="Y58" s="28" t="str">
        <f t="shared" si="13"/>
        <v/>
      </c>
      <c r="Z58" s="108">
        <f t="shared" si="10"/>
        <v>0</v>
      </c>
      <c r="AA58" s="108" t="str">
        <f t="shared" si="6"/>
        <v/>
      </c>
      <c r="AB58" s="28" t="str">
        <f t="shared" si="7"/>
        <v/>
      </c>
      <c r="AC58" s="4"/>
      <c r="AD58" s="80"/>
    </row>
    <row r="59" spans="1:30" x14ac:dyDescent="0.35">
      <c r="A59" s="149">
        <v>50</v>
      </c>
      <c r="B59" s="63"/>
      <c r="C59" s="63"/>
      <c r="D59" s="122"/>
      <c r="E59" s="111"/>
      <c r="F59" s="112"/>
      <c r="G59" s="113"/>
      <c r="H59" s="63"/>
      <c r="I59" s="66"/>
      <c r="J59" s="64"/>
      <c r="K59" s="67"/>
      <c r="L59" s="164"/>
      <c r="M59" s="164"/>
      <c r="N59" s="15" t="str">
        <f t="shared" si="11"/>
        <v/>
      </c>
      <c r="O59" s="15" t="str">
        <f t="shared" si="0"/>
        <v/>
      </c>
      <c r="P59" s="15" t="str">
        <f t="shared" si="1"/>
        <v/>
      </c>
      <c r="Q59" s="4"/>
      <c r="R59" s="4"/>
      <c r="S59" s="108">
        <v>50</v>
      </c>
      <c r="T59" s="108">
        <f t="shared" si="8"/>
        <v>0</v>
      </c>
      <c r="U59" s="108" t="str">
        <f t="shared" si="2"/>
        <v/>
      </c>
      <c r="V59" s="28" t="str">
        <f t="shared" si="12"/>
        <v/>
      </c>
      <c r="W59" s="108">
        <f t="shared" si="9"/>
        <v>0</v>
      </c>
      <c r="X59" s="108" t="str">
        <f t="shared" si="4"/>
        <v/>
      </c>
      <c r="Y59" s="28" t="str">
        <f t="shared" si="13"/>
        <v/>
      </c>
      <c r="Z59" s="108">
        <f t="shared" si="10"/>
        <v>0</v>
      </c>
      <c r="AA59" s="108" t="str">
        <f t="shared" si="6"/>
        <v/>
      </c>
      <c r="AB59" s="28" t="str">
        <f t="shared" si="7"/>
        <v/>
      </c>
      <c r="AC59" s="4"/>
      <c r="AD59" s="80"/>
    </row>
    <row r="60" spans="1:30" x14ac:dyDescent="0.35">
      <c r="A60" s="149">
        <v>51</v>
      </c>
      <c r="B60" s="63"/>
      <c r="C60" s="63"/>
      <c r="D60" s="122"/>
      <c r="E60" s="111"/>
      <c r="F60" s="112"/>
      <c r="G60" s="113"/>
      <c r="H60" s="63"/>
      <c r="I60" s="66"/>
      <c r="J60" s="64"/>
      <c r="K60" s="67"/>
      <c r="L60" s="164"/>
      <c r="M60" s="164"/>
      <c r="N60" s="15" t="str">
        <f t="shared" si="11"/>
        <v/>
      </c>
      <c r="O60" s="15" t="str">
        <f t="shared" si="0"/>
        <v/>
      </c>
      <c r="P60" s="15" t="str">
        <f t="shared" si="1"/>
        <v/>
      </c>
      <c r="Q60" s="4"/>
      <c r="R60" s="4"/>
      <c r="S60" s="108">
        <v>51</v>
      </c>
      <c r="T60" s="108">
        <f t="shared" si="8"/>
        <v>0</v>
      </c>
      <c r="U60" s="108" t="str">
        <f t="shared" si="2"/>
        <v/>
      </c>
      <c r="V60" s="28" t="str">
        <f t="shared" si="12"/>
        <v/>
      </c>
      <c r="W60" s="108">
        <f t="shared" si="9"/>
        <v>0</v>
      </c>
      <c r="X60" s="108" t="str">
        <f t="shared" si="4"/>
        <v/>
      </c>
      <c r="Y60" s="28" t="str">
        <f t="shared" si="13"/>
        <v/>
      </c>
      <c r="Z60" s="108">
        <f t="shared" si="10"/>
        <v>0</v>
      </c>
      <c r="AA60" s="108" t="str">
        <f t="shared" si="6"/>
        <v/>
      </c>
      <c r="AB60" s="28" t="str">
        <f t="shared" si="7"/>
        <v/>
      </c>
      <c r="AC60" s="4"/>
      <c r="AD60" s="4"/>
    </row>
    <row r="61" spans="1:30" x14ac:dyDescent="0.35">
      <c r="A61" s="149">
        <v>52</v>
      </c>
      <c r="B61" s="63"/>
      <c r="C61" s="63"/>
      <c r="D61" s="122"/>
      <c r="E61" s="111"/>
      <c r="F61" s="112"/>
      <c r="G61" s="113"/>
      <c r="H61" s="63"/>
      <c r="I61" s="66"/>
      <c r="J61" s="64"/>
      <c r="K61" s="67"/>
      <c r="L61" s="164"/>
      <c r="M61" s="164"/>
      <c r="N61" s="15" t="str">
        <f t="shared" si="11"/>
        <v/>
      </c>
      <c r="O61" s="15" t="str">
        <f t="shared" si="0"/>
        <v/>
      </c>
      <c r="P61" s="15" t="str">
        <f t="shared" si="1"/>
        <v/>
      </c>
      <c r="Q61" s="4"/>
      <c r="R61" s="4"/>
      <c r="S61" s="108">
        <v>52</v>
      </c>
      <c r="T61" s="108">
        <f t="shared" si="8"/>
        <v>0</v>
      </c>
      <c r="U61" s="108" t="str">
        <f t="shared" si="2"/>
        <v/>
      </c>
      <c r="V61" s="28" t="str">
        <f t="shared" si="12"/>
        <v/>
      </c>
      <c r="W61" s="108">
        <f t="shared" si="9"/>
        <v>0</v>
      </c>
      <c r="X61" s="108" t="str">
        <f t="shared" si="4"/>
        <v/>
      </c>
      <c r="Y61" s="28" t="str">
        <f t="shared" si="13"/>
        <v/>
      </c>
      <c r="Z61" s="108">
        <f t="shared" si="10"/>
        <v>0</v>
      </c>
      <c r="AA61" s="108" t="str">
        <f t="shared" si="6"/>
        <v/>
      </c>
      <c r="AB61" s="28" t="str">
        <f t="shared" si="7"/>
        <v/>
      </c>
      <c r="AC61" s="4"/>
      <c r="AD61" s="4"/>
    </row>
    <row r="62" spans="1:30" x14ac:dyDescent="0.35">
      <c r="A62" s="149">
        <v>53</v>
      </c>
      <c r="B62" s="63"/>
      <c r="C62" s="63"/>
      <c r="D62" s="122"/>
      <c r="E62" s="111"/>
      <c r="F62" s="112"/>
      <c r="G62" s="113"/>
      <c r="H62" s="63"/>
      <c r="I62" s="66"/>
      <c r="J62" s="64"/>
      <c r="K62" s="67"/>
      <c r="L62" s="164"/>
      <c r="M62" s="164"/>
      <c r="N62" s="15" t="str">
        <f t="shared" si="11"/>
        <v/>
      </c>
      <c r="O62" s="15" t="str">
        <f t="shared" si="0"/>
        <v/>
      </c>
      <c r="P62" s="15" t="str">
        <f t="shared" si="1"/>
        <v/>
      </c>
      <c r="Q62" s="4"/>
      <c r="R62" s="4"/>
      <c r="S62" s="108">
        <v>53</v>
      </c>
      <c r="T62" s="108">
        <f t="shared" si="8"/>
        <v>0</v>
      </c>
      <c r="U62" s="108" t="str">
        <f t="shared" si="2"/>
        <v/>
      </c>
      <c r="V62" s="28" t="str">
        <f t="shared" si="12"/>
        <v/>
      </c>
      <c r="W62" s="108">
        <f t="shared" si="9"/>
        <v>0</v>
      </c>
      <c r="X62" s="108" t="str">
        <f t="shared" si="4"/>
        <v/>
      </c>
      <c r="Y62" s="28" t="str">
        <f t="shared" si="13"/>
        <v/>
      </c>
      <c r="Z62" s="108">
        <f t="shared" si="10"/>
        <v>0</v>
      </c>
      <c r="AA62" s="108" t="str">
        <f t="shared" si="6"/>
        <v/>
      </c>
      <c r="AB62" s="28" t="str">
        <f t="shared" si="7"/>
        <v/>
      </c>
      <c r="AC62" s="4"/>
      <c r="AD62" s="4"/>
    </row>
    <row r="63" spans="1:30" x14ac:dyDescent="0.35">
      <c r="A63" s="149">
        <v>54</v>
      </c>
      <c r="B63" s="63"/>
      <c r="C63" s="63"/>
      <c r="D63" s="122"/>
      <c r="E63" s="111"/>
      <c r="F63" s="112"/>
      <c r="G63" s="113"/>
      <c r="H63" s="63"/>
      <c r="I63" s="66"/>
      <c r="J63" s="64"/>
      <c r="K63" s="67"/>
      <c r="L63" s="164"/>
      <c r="M63" s="164"/>
      <c r="N63" s="15" t="str">
        <f t="shared" si="11"/>
        <v/>
      </c>
      <c r="O63" s="15" t="str">
        <f t="shared" si="0"/>
        <v/>
      </c>
      <c r="P63" s="15" t="str">
        <f t="shared" si="1"/>
        <v/>
      </c>
      <c r="Q63" s="4"/>
      <c r="R63" s="4"/>
      <c r="S63" s="108">
        <v>54</v>
      </c>
      <c r="T63" s="108">
        <f t="shared" si="8"/>
        <v>0</v>
      </c>
      <c r="U63" s="108" t="str">
        <f t="shared" si="2"/>
        <v/>
      </c>
      <c r="V63" s="28" t="str">
        <f t="shared" si="12"/>
        <v/>
      </c>
      <c r="W63" s="108">
        <f t="shared" si="9"/>
        <v>0</v>
      </c>
      <c r="X63" s="108" t="str">
        <f t="shared" si="4"/>
        <v/>
      </c>
      <c r="Y63" s="28" t="str">
        <f t="shared" si="13"/>
        <v/>
      </c>
      <c r="Z63" s="108">
        <f t="shared" si="10"/>
        <v>0</v>
      </c>
      <c r="AA63" s="108" t="str">
        <f t="shared" si="6"/>
        <v/>
      </c>
      <c r="AB63" s="28" t="str">
        <f t="shared" si="7"/>
        <v/>
      </c>
      <c r="AC63" s="4"/>
      <c r="AD63" s="4"/>
    </row>
    <row r="64" spans="1:30" x14ac:dyDescent="0.35">
      <c r="A64" s="149">
        <v>55</v>
      </c>
      <c r="B64" s="63"/>
      <c r="C64" s="63"/>
      <c r="D64" s="122"/>
      <c r="E64" s="111"/>
      <c r="F64" s="112"/>
      <c r="G64" s="113"/>
      <c r="H64" s="63"/>
      <c r="I64" s="66"/>
      <c r="J64" s="64"/>
      <c r="K64" s="67"/>
      <c r="L64" s="164"/>
      <c r="M64" s="164"/>
      <c r="N64" s="15" t="str">
        <f t="shared" si="11"/>
        <v/>
      </c>
      <c r="O64" s="15" t="str">
        <f t="shared" si="0"/>
        <v/>
      </c>
      <c r="P64" s="15" t="str">
        <f t="shared" si="1"/>
        <v/>
      </c>
      <c r="Q64" s="4"/>
      <c r="R64" s="4"/>
      <c r="S64" s="108">
        <v>55</v>
      </c>
      <c r="T64" s="108">
        <f t="shared" si="8"/>
        <v>0</v>
      </c>
      <c r="U64" s="108" t="str">
        <f t="shared" si="2"/>
        <v/>
      </c>
      <c r="V64" s="28" t="str">
        <f t="shared" si="12"/>
        <v/>
      </c>
      <c r="W64" s="108">
        <f t="shared" si="9"/>
        <v>0</v>
      </c>
      <c r="X64" s="108" t="str">
        <f t="shared" si="4"/>
        <v/>
      </c>
      <c r="Y64" s="28" t="str">
        <f t="shared" si="13"/>
        <v/>
      </c>
      <c r="Z64" s="108">
        <f t="shared" si="10"/>
        <v>0</v>
      </c>
      <c r="AA64" s="108" t="str">
        <f t="shared" si="6"/>
        <v/>
      </c>
      <c r="AB64" s="28" t="str">
        <f t="shared" si="7"/>
        <v/>
      </c>
      <c r="AC64" s="4"/>
      <c r="AD64" s="4"/>
    </row>
    <row r="65" spans="1:30" x14ac:dyDescent="0.35">
      <c r="A65" s="149">
        <v>56</v>
      </c>
      <c r="B65" s="63"/>
      <c r="C65" s="63"/>
      <c r="D65" s="122"/>
      <c r="E65" s="111"/>
      <c r="F65" s="112"/>
      <c r="G65" s="113"/>
      <c r="H65" s="63"/>
      <c r="I65" s="66"/>
      <c r="J65" s="64"/>
      <c r="K65" s="67"/>
      <c r="L65" s="164"/>
      <c r="M65" s="164"/>
      <c r="N65" s="15" t="str">
        <f t="shared" si="11"/>
        <v/>
      </c>
      <c r="O65" s="15" t="str">
        <f t="shared" si="0"/>
        <v/>
      </c>
      <c r="P65" s="15" t="str">
        <f t="shared" si="1"/>
        <v/>
      </c>
      <c r="Q65" s="4"/>
      <c r="R65" s="4"/>
      <c r="S65" s="108">
        <v>56</v>
      </c>
      <c r="T65" s="108">
        <f t="shared" si="8"/>
        <v>0</v>
      </c>
      <c r="U65" s="108" t="str">
        <f t="shared" si="2"/>
        <v/>
      </c>
      <c r="V65" s="28" t="str">
        <f t="shared" si="12"/>
        <v/>
      </c>
      <c r="W65" s="108">
        <f t="shared" si="9"/>
        <v>0</v>
      </c>
      <c r="X65" s="108" t="str">
        <f t="shared" si="4"/>
        <v/>
      </c>
      <c r="Y65" s="28" t="str">
        <f t="shared" si="13"/>
        <v/>
      </c>
      <c r="Z65" s="108">
        <f t="shared" si="10"/>
        <v>0</v>
      </c>
      <c r="AA65" s="108" t="str">
        <f t="shared" si="6"/>
        <v/>
      </c>
      <c r="AB65" s="28" t="str">
        <f t="shared" si="7"/>
        <v/>
      </c>
      <c r="AC65" s="4"/>
      <c r="AD65" s="4"/>
    </row>
    <row r="66" spans="1:30" x14ac:dyDescent="0.35">
      <c r="A66" s="149">
        <v>57</v>
      </c>
      <c r="B66" s="63"/>
      <c r="C66" s="63"/>
      <c r="D66" s="122"/>
      <c r="E66" s="111"/>
      <c r="F66" s="112"/>
      <c r="G66" s="113"/>
      <c r="H66" s="63"/>
      <c r="I66" s="66"/>
      <c r="J66" s="64"/>
      <c r="K66" s="67"/>
      <c r="L66" s="164"/>
      <c r="M66" s="164"/>
      <c r="N66" s="15" t="str">
        <f t="shared" si="11"/>
        <v/>
      </c>
      <c r="O66" s="15" t="str">
        <f t="shared" si="0"/>
        <v/>
      </c>
      <c r="P66" s="15" t="str">
        <f t="shared" si="1"/>
        <v/>
      </c>
      <c r="Q66" s="4"/>
      <c r="R66" s="4"/>
      <c r="S66" s="108">
        <v>57</v>
      </c>
      <c r="T66" s="108">
        <f t="shared" si="8"/>
        <v>0</v>
      </c>
      <c r="U66" s="108" t="str">
        <f t="shared" si="2"/>
        <v/>
      </c>
      <c r="V66" s="28" t="str">
        <f t="shared" si="12"/>
        <v/>
      </c>
      <c r="W66" s="108">
        <f t="shared" si="9"/>
        <v>0</v>
      </c>
      <c r="X66" s="108" t="str">
        <f t="shared" si="4"/>
        <v/>
      </c>
      <c r="Y66" s="28" t="str">
        <f t="shared" si="13"/>
        <v/>
      </c>
      <c r="Z66" s="108">
        <f t="shared" si="10"/>
        <v>0</v>
      </c>
      <c r="AA66" s="108" t="str">
        <f t="shared" si="6"/>
        <v/>
      </c>
      <c r="AB66" s="28" t="str">
        <f t="shared" si="7"/>
        <v/>
      </c>
      <c r="AC66" s="4"/>
      <c r="AD66" s="4"/>
    </row>
    <row r="67" spans="1:30" x14ac:dyDescent="0.35">
      <c r="A67" s="149">
        <v>58</v>
      </c>
      <c r="B67" s="63"/>
      <c r="C67" s="63"/>
      <c r="D67" s="122"/>
      <c r="E67" s="111"/>
      <c r="F67" s="112"/>
      <c r="G67" s="113"/>
      <c r="H67" s="63"/>
      <c r="I67" s="66"/>
      <c r="J67" s="64"/>
      <c r="K67" s="67"/>
      <c r="L67" s="164"/>
      <c r="M67" s="164"/>
      <c r="N67" s="15" t="str">
        <f t="shared" si="11"/>
        <v/>
      </c>
      <c r="O67" s="15" t="str">
        <f t="shared" si="0"/>
        <v/>
      </c>
      <c r="P67" s="15" t="str">
        <f t="shared" si="1"/>
        <v/>
      </c>
      <c r="Q67" s="4"/>
      <c r="R67" s="4"/>
      <c r="S67" s="108">
        <v>58</v>
      </c>
      <c r="T67" s="108">
        <f t="shared" si="8"/>
        <v>0</v>
      </c>
      <c r="U67" s="108" t="str">
        <f t="shared" si="2"/>
        <v/>
      </c>
      <c r="V67" s="28" t="str">
        <f t="shared" si="12"/>
        <v/>
      </c>
      <c r="W67" s="108">
        <f t="shared" si="9"/>
        <v>0</v>
      </c>
      <c r="X67" s="108" t="str">
        <f t="shared" si="4"/>
        <v/>
      </c>
      <c r="Y67" s="28" t="str">
        <f t="shared" si="13"/>
        <v/>
      </c>
      <c r="Z67" s="108">
        <f t="shared" si="10"/>
        <v>0</v>
      </c>
      <c r="AA67" s="108" t="str">
        <f t="shared" si="6"/>
        <v/>
      </c>
      <c r="AB67" s="28" t="str">
        <f t="shared" si="7"/>
        <v/>
      </c>
      <c r="AC67" s="4"/>
      <c r="AD67" s="4"/>
    </row>
    <row r="68" spans="1:30" x14ac:dyDescent="0.35">
      <c r="A68" s="149">
        <v>59</v>
      </c>
      <c r="B68" s="63"/>
      <c r="C68" s="63"/>
      <c r="D68" s="122"/>
      <c r="E68" s="111"/>
      <c r="F68" s="112"/>
      <c r="G68" s="113"/>
      <c r="H68" s="63"/>
      <c r="I68" s="66"/>
      <c r="J68" s="64"/>
      <c r="K68" s="67"/>
      <c r="L68" s="164"/>
      <c r="M68" s="164"/>
      <c r="N68" s="15" t="str">
        <f t="shared" si="11"/>
        <v/>
      </c>
      <c r="O68" s="15" t="str">
        <f t="shared" si="0"/>
        <v/>
      </c>
      <c r="P68" s="15" t="str">
        <f t="shared" si="1"/>
        <v/>
      </c>
      <c r="Q68" s="4"/>
      <c r="R68" s="4"/>
      <c r="S68" s="108">
        <v>59</v>
      </c>
      <c r="T68" s="108">
        <f t="shared" si="8"/>
        <v>0</v>
      </c>
      <c r="U68" s="108" t="str">
        <f t="shared" si="2"/>
        <v/>
      </c>
      <c r="V68" s="28" t="str">
        <f t="shared" si="12"/>
        <v/>
      </c>
      <c r="W68" s="108">
        <f t="shared" si="9"/>
        <v>0</v>
      </c>
      <c r="X68" s="108" t="str">
        <f t="shared" si="4"/>
        <v/>
      </c>
      <c r="Y68" s="28" t="str">
        <f t="shared" si="13"/>
        <v/>
      </c>
      <c r="Z68" s="108">
        <f t="shared" si="10"/>
        <v>0</v>
      </c>
      <c r="AA68" s="108" t="str">
        <f t="shared" si="6"/>
        <v/>
      </c>
      <c r="AB68" s="28" t="str">
        <f t="shared" si="7"/>
        <v/>
      </c>
      <c r="AC68" s="4"/>
      <c r="AD68" s="4"/>
    </row>
    <row r="69" spans="1:30" x14ac:dyDescent="0.35">
      <c r="A69" s="149">
        <v>60</v>
      </c>
      <c r="B69" s="63"/>
      <c r="C69" s="63"/>
      <c r="D69" s="122"/>
      <c r="E69" s="111"/>
      <c r="F69" s="112"/>
      <c r="G69" s="113"/>
      <c r="H69" s="63"/>
      <c r="I69" s="66"/>
      <c r="J69" s="64"/>
      <c r="K69" s="67"/>
      <c r="L69" s="164"/>
      <c r="M69" s="164"/>
      <c r="N69" s="15" t="str">
        <f t="shared" si="11"/>
        <v/>
      </c>
      <c r="O69" s="15" t="str">
        <f t="shared" si="0"/>
        <v/>
      </c>
      <c r="P69" s="15" t="str">
        <f t="shared" si="1"/>
        <v/>
      </c>
      <c r="Q69" s="4"/>
      <c r="R69" s="4"/>
      <c r="S69" s="108">
        <v>60</v>
      </c>
      <c r="T69" s="108">
        <f t="shared" si="8"/>
        <v>0</v>
      </c>
      <c r="U69" s="108" t="str">
        <f t="shared" si="2"/>
        <v/>
      </c>
      <c r="V69" s="28" t="str">
        <f t="shared" si="12"/>
        <v/>
      </c>
      <c r="W69" s="108">
        <f t="shared" si="9"/>
        <v>0</v>
      </c>
      <c r="X69" s="108" t="str">
        <f t="shared" si="4"/>
        <v/>
      </c>
      <c r="Y69" s="28" t="str">
        <f t="shared" si="13"/>
        <v/>
      </c>
      <c r="Z69" s="108">
        <f t="shared" si="10"/>
        <v>0</v>
      </c>
      <c r="AA69" s="108" t="str">
        <f t="shared" si="6"/>
        <v/>
      </c>
      <c r="AB69" s="28" t="str">
        <f t="shared" si="7"/>
        <v/>
      </c>
      <c r="AC69" s="4"/>
      <c r="AD69" s="4"/>
    </row>
    <row r="70" spans="1:30" x14ac:dyDescent="0.35">
      <c r="A70" s="149">
        <v>61</v>
      </c>
      <c r="B70" s="63"/>
      <c r="C70" s="63"/>
      <c r="D70" s="122"/>
      <c r="E70" s="111"/>
      <c r="F70" s="112"/>
      <c r="G70" s="113"/>
      <c r="H70" s="63"/>
      <c r="I70" s="66"/>
      <c r="J70" s="64"/>
      <c r="K70" s="67"/>
      <c r="L70" s="164"/>
      <c r="M70" s="164"/>
      <c r="N70" s="15" t="str">
        <f t="shared" si="11"/>
        <v/>
      </c>
      <c r="O70" s="15" t="str">
        <f t="shared" si="0"/>
        <v/>
      </c>
      <c r="P70" s="15" t="str">
        <f t="shared" si="1"/>
        <v/>
      </c>
      <c r="Q70" s="4"/>
      <c r="R70" s="4"/>
      <c r="S70" s="108">
        <v>61</v>
      </c>
      <c r="T70" s="108">
        <f t="shared" si="8"/>
        <v>0</v>
      </c>
      <c r="U70" s="108" t="str">
        <f t="shared" si="2"/>
        <v/>
      </c>
      <c r="V70" s="28" t="str">
        <f t="shared" si="12"/>
        <v/>
      </c>
      <c r="W70" s="108">
        <f t="shared" si="9"/>
        <v>0</v>
      </c>
      <c r="X70" s="108" t="str">
        <f t="shared" si="4"/>
        <v/>
      </c>
      <c r="Y70" s="28" t="str">
        <f t="shared" si="13"/>
        <v/>
      </c>
      <c r="Z70" s="108">
        <f t="shared" si="10"/>
        <v>0</v>
      </c>
      <c r="AA70" s="108" t="str">
        <f t="shared" si="6"/>
        <v/>
      </c>
      <c r="AB70" s="28" t="str">
        <f t="shared" si="7"/>
        <v/>
      </c>
      <c r="AC70" s="4"/>
      <c r="AD70" s="4"/>
    </row>
    <row r="71" spans="1:30" x14ac:dyDescent="0.35">
      <c r="A71" s="149">
        <v>62</v>
      </c>
      <c r="B71" s="63"/>
      <c r="C71" s="63"/>
      <c r="D71" s="122"/>
      <c r="E71" s="111"/>
      <c r="F71" s="112"/>
      <c r="G71" s="113"/>
      <c r="H71" s="63"/>
      <c r="I71" s="66"/>
      <c r="J71" s="64"/>
      <c r="K71" s="67"/>
      <c r="L71" s="164"/>
      <c r="M71" s="164"/>
      <c r="N71" s="15" t="str">
        <f t="shared" si="11"/>
        <v/>
      </c>
      <c r="O71" s="15" t="str">
        <f t="shared" si="0"/>
        <v/>
      </c>
      <c r="P71" s="15" t="str">
        <f t="shared" si="1"/>
        <v/>
      </c>
      <c r="Q71" s="4"/>
      <c r="R71" s="4"/>
      <c r="S71" s="108">
        <v>62</v>
      </c>
      <c r="T71" s="108">
        <f t="shared" si="8"/>
        <v>0</v>
      </c>
      <c r="U71" s="108" t="str">
        <f t="shared" si="2"/>
        <v/>
      </c>
      <c r="V71" s="28" t="str">
        <f t="shared" si="12"/>
        <v/>
      </c>
      <c r="W71" s="108">
        <f t="shared" si="9"/>
        <v>0</v>
      </c>
      <c r="X71" s="108" t="str">
        <f t="shared" si="4"/>
        <v/>
      </c>
      <c r="Y71" s="28" t="str">
        <f t="shared" si="13"/>
        <v/>
      </c>
      <c r="Z71" s="108">
        <f t="shared" si="10"/>
        <v>0</v>
      </c>
      <c r="AA71" s="108" t="str">
        <f t="shared" si="6"/>
        <v/>
      </c>
      <c r="AB71" s="28" t="str">
        <f t="shared" si="7"/>
        <v/>
      </c>
      <c r="AC71" s="4"/>
      <c r="AD71" s="4"/>
    </row>
    <row r="72" spans="1:30" x14ac:dyDescent="0.35">
      <c r="A72" s="149">
        <v>63</v>
      </c>
      <c r="B72" s="63"/>
      <c r="C72" s="63"/>
      <c r="D72" s="122"/>
      <c r="E72" s="111"/>
      <c r="F72" s="112"/>
      <c r="G72" s="113"/>
      <c r="H72" s="63"/>
      <c r="I72" s="66"/>
      <c r="J72" s="64"/>
      <c r="K72" s="67"/>
      <c r="L72" s="164"/>
      <c r="M72" s="164"/>
      <c r="N72" s="15" t="str">
        <f t="shared" si="11"/>
        <v/>
      </c>
      <c r="O72" s="15" t="str">
        <f t="shared" si="0"/>
        <v/>
      </c>
      <c r="P72" s="15" t="str">
        <f t="shared" si="1"/>
        <v/>
      </c>
      <c r="Q72" s="4"/>
      <c r="R72" s="4"/>
      <c r="S72" s="108">
        <v>63</v>
      </c>
      <c r="T72" s="108">
        <f t="shared" si="8"/>
        <v>0</v>
      </c>
      <c r="U72" s="108" t="str">
        <f t="shared" si="2"/>
        <v/>
      </c>
      <c r="V72" s="28" t="str">
        <f t="shared" si="12"/>
        <v/>
      </c>
      <c r="W72" s="108">
        <f t="shared" si="9"/>
        <v>0</v>
      </c>
      <c r="X72" s="108" t="str">
        <f t="shared" si="4"/>
        <v/>
      </c>
      <c r="Y72" s="28" t="str">
        <f t="shared" si="13"/>
        <v/>
      </c>
      <c r="Z72" s="108">
        <f t="shared" si="10"/>
        <v>0</v>
      </c>
      <c r="AA72" s="108" t="str">
        <f t="shared" si="6"/>
        <v/>
      </c>
      <c r="AB72" s="28" t="str">
        <f t="shared" si="7"/>
        <v/>
      </c>
      <c r="AC72" s="4"/>
      <c r="AD72" s="4"/>
    </row>
    <row r="73" spans="1:30" x14ac:dyDescent="0.35">
      <c r="A73" s="149">
        <v>64</v>
      </c>
      <c r="B73" s="63"/>
      <c r="C73" s="63"/>
      <c r="D73" s="122"/>
      <c r="E73" s="111"/>
      <c r="F73" s="112"/>
      <c r="G73" s="113"/>
      <c r="H73" s="63"/>
      <c r="I73" s="66"/>
      <c r="J73" s="64"/>
      <c r="K73" s="67"/>
      <c r="L73" s="164"/>
      <c r="M73" s="164"/>
      <c r="N73" s="15" t="str">
        <f t="shared" si="11"/>
        <v/>
      </c>
      <c r="O73" s="15" t="str">
        <f t="shared" si="0"/>
        <v/>
      </c>
      <c r="P73" s="15" t="str">
        <f t="shared" si="1"/>
        <v/>
      </c>
      <c r="Q73" s="4"/>
      <c r="R73" s="4"/>
      <c r="S73" s="108">
        <v>64</v>
      </c>
      <c r="T73" s="108">
        <f t="shared" si="8"/>
        <v>0</v>
      </c>
      <c r="U73" s="108" t="str">
        <f t="shared" si="2"/>
        <v/>
      </c>
      <c r="V73" s="28" t="str">
        <f t="shared" si="12"/>
        <v/>
      </c>
      <c r="W73" s="108">
        <f t="shared" si="9"/>
        <v>0</v>
      </c>
      <c r="X73" s="108" t="str">
        <f t="shared" si="4"/>
        <v/>
      </c>
      <c r="Y73" s="28" t="str">
        <f t="shared" si="13"/>
        <v/>
      </c>
      <c r="Z73" s="108">
        <f t="shared" si="10"/>
        <v>0</v>
      </c>
      <c r="AA73" s="108" t="str">
        <f t="shared" si="6"/>
        <v/>
      </c>
      <c r="AB73" s="28" t="str">
        <f t="shared" si="7"/>
        <v/>
      </c>
      <c r="AC73" s="4"/>
      <c r="AD73" s="4"/>
    </row>
    <row r="74" spans="1:30" x14ac:dyDescent="0.35">
      <c r="A74" s="149">
        <v>65</v>
      </c>
      <c r="B74" s="63"/>
      <c r="C74" s="63"/>
      <c r="D74" s="122"/>
      <c r="E74" s="111"/>
      <c r="F74" s="112"/>
      <c r="G74" s="113"/>
      <c r="H74" s="63"/>
      <c r="I74" s="66"/>
      <c r="J74" s="64"/>
      <c r="K74" s="67"/>
      <c r="L74" s="164"/>
      <c r="M74" s="164"/>
      <c r="N74" s="15" t="str">
        <f t="shared" si="11"/>
        <v/>
      </c>
      <c r="O74" s="15" t="str">
        <f t="shared" ref="O74:O137" si="14">IF($C74="shaft", IF($J74="monitored as part of a centralized monitoring point", $K74,$B74), "")</f>
        <v/>
      </c>
      <c r="P74" s="15" t="str">
        <f t="shared" ref="P74:P137" si="15">IF($J74="monitored as part of a centralized monitoring point", $K74,IF($B74="", "", $B74))</f>
        <v/>
      </c>
      <c r="Q74" s="4"/>
      <c r="R74" s="4"/>
      <c r="S74" s="108">
        <v>65</v>
      </c>
      <c r="T74" s="108">
        <f t="shared" si="8"/>
        <v>0</v>
      </c>
      <c r="U74" s="108" t="str">
        <f t="shared" ref="U74:U137" si="16">N74</f>
        <v/>
      </c>
      <c r="V74" s="28" t="str">
        <f t="shared" ref="V74:V137" si="17">IF(ISNA(VLOOKUP($S74,$T:$U,2,FALSE)),"",VLOOKUP($S74,$T:$U,2,FALSE))</f>
        <v/>
      </c>
      <c r="W74" s="108">
        <f t="shared" si="9"/>
        <v>0</v>
      </c>
      <c r="X74" s="108" t="str">
        <f t="shared" ref="X74:X137" si="18">O74</f>
        <v/>
      </c>
      <c r="Y74" s="28" t="str">
        <f t="shared" ref="Y74:Y137" si="19">IF(ISNA(VLOOKUP($S74,W:X,2,FALSE)),"",VLOOKUP($S74,W:X,2,FALSE))</f>
        <v/>
      </c>
      <c r="Z74" s="108">
        <f t="shared" si="10"/>
        <v>0</v>
      </c>
      <c r="AA74" s="108" t="str">
        <f t="shared" ref="AA74:AA137" si="20">P74</f>
        <v/>
      </c>
      <c r="AB74" s="28" t="str">
        <f t="shared" ref="AB74:AB137" si="21">IF(ISNA(VLOOKUP($S74,Z:AA,2,FALSE)),"",VLOOKUP($S74,Z:AA,2,FALSE))</f>
        <v/>
      </c>
      <c r="AC74" s="4"/>
      <c r="AD74" s="4"/>
    </row>
    <row r="75" spans="1:30" x14ac:dyDescent="0.35">
      <c r="A75" s="149">
        <v>66</v>
      </c>
      <c r="B75" s="63"/>
      <c r="C75" s="63"/>
      <c r="D75" s="122"/>
      <c r="E75" s="111"/>
      <c r="F75" s="112"/>
      <c r="G75" s="113"/>
      <c r="H75" s="63"/>
      <c r="I75" s="66"/>
      <c r="J75" s="64"/>
      <c r="K75" s="67"/>
      <c r="L75" s="164"/>
      <c r="M75" s="164"/>
      <c r="N75" s="15" t="str">
        <f t="shared" si="11"/>
        <v/>
      </c>
      <c r="O75" s="15" t="str">
        <f t="shared" si="14"/>
        <v/>
      </c>
      <c r="P75" s="15" t="str">
        <f t="shared" si="15"/>
        <v/>
      </c>
      <c r="Q75" s="4"/>
      <c r="R75" s="4"/>
      <c r="S75" s="108">
        <v>66</v>
      </c>
      <c r="T75" s="108">
        <f t="shared" ref="T75:T138" si="22">IF(LEN(N75)&gt;0,T74+1,T74+0)</f>
        <v>0</v>
      </c>
      <c r="U75" s="108" t="str">
        <f t="shared" si="16"/>
        <v/>
      </c>
      <c r="V75" s="28" t="str">
        <f t="shared" si="17"/>
        <v/>
      </c>
      <c r="W75" s="108">
        <f t="shared" ref="W75:W138" si="23">IF(LEN(O75)&gt;0,W74+1,W74+0)</f>
        <v>0</v>
      </c>
      <c r="X75" s="108" t="str">
        <f t="shared" si="18"/>
        <v/>
      </c>
      <c r="Y75" s="28" t="str">
        <f t="shared" si="19"/>
        <v/>
      </c>
      <c r="Z75" s="108">
        <f t="shared" ref="Z75:Z138" si="24">IF(LEN(P75)&gt;0,Z74+1,Z74+0)</f>
        <v>0</v>
      </c>
      <c r="AA75" s="108" t="str">
        <f t="shared" si="20"/>
        <v/>
      </c>
      <c r="AB75" s="28" t="str">
        <f t="shared" si="21"/>
        <v/>
      </c>
      <c r="AC75" s="4"/>
      <c r="AD75" s="4"/>
    </row>
    <row r="76" spans="1:30" x14ac:dyDescent="0.35">
      <c r="A76" s="149">
        <v>67</v>
      </c>
      <c r="B76" s="63"/>
      <c r="C76" s="63"/>
      <c r="D76" s="122"/>
      <c r="E76" s="111"/>
      <c r="F76" s="112"/>
      <c r="G76" s="113"/>
      <c r="H76" s="63"/>
      <c r="I76" s="66"/>
      <c r="J76" s="64"/>
      <c r="K76" s="67"/>
      <c r="L76" s="164"/>
      <c r="M76" s="164"/>
      <c r="N76" s="15" t="str">
        <f t="shared" si="11"/>
        <v/>
      </c>
      <c r="O76" s="15" t="str">
        <f t="shared" si="14"/>
        <v/>
      </c>
      <c r="P76" s="15" t="str">
        <f t="shared" si="15"/>
        <v/>
      </c>
      <c r="Q76" s="4"/>
      <c r="R76" s="4"/>
      <c r="S76" s="108">
        <v>67</v>
      </c>
      <c r="T76" s="108">
        <f t="shared" si="22"/>
        <v>0</v>
      </c>
      <c r="U76" s="108" t="str">
        <f t="shared" si="16"/>
        <v/>
      </c>
      <c r="V76" s="28" t="str">
        <f t="shared" si="17"/>
        <v/>
      </c>
      <c r="W76" s="108">
        <f t="shared" si="23"/>
        <v>0</v>
      </c>
      <c r="X76" s="108" t="str">
        <f t="shared" si="18"/>
        <v/>
      </c>
      <c r="Y76" s="28" t="str">
        <f t="shared" si="19"/>
        <v/>
      </c>
      <c r="Z76" s="108">
        <f t="shared" si="24"/>
        <v>0</v>
      </c>
      <c r="AA76" s="108" t="str">
        <f t="shared" si="20"/>
        <v/>
      </c>
      <c r="AB76" s="28" t="str">
        <f t="shared" si="21"/>
        <v/>
      </c>
      <c r="AC76" s="4"/>
      <c r="AD76" s="4"/>
    </row>
    <row r="77" spans="1:30" x14ac:dyDescent="0.35">
      <c r="A77" s="149">
        <v>68</v>
      </c>
      <c r="B77" s="63"/>
      <c r="C77" s="63"/>
      <c r="D77" s="122"/>
      <c r="E77" s="111"/>
      <c r="F77" s="112"/>
      <c r="G77" s="113"/>
      <c r="H77" s="63"/>
      <c r="I77" s="66"/>
      <c r="J77" s="64"/>
      <c r="K77" s="67"/>
      <c r="L77" s="164"/>
      <c r="M77" s="164"/>
      <c r="N77" s="15" t="str">
        <f t="shared" ref="N77:N140" si="25">IF(OR($C77="well", $C77="Centralized Gas Collection System"), IF($J77="monitored as part of a centralized monitoring point", $K77,$B77), "")</f>
        <v/>
      </c>
      <c r="O77" s="15" t="str">
        <f t="shared" si="14"/>
        <v/>
      </c>
      <c r="P77" s="15" t="str">
        <f t="shared" si="15"/>
        <v/>
      </c>
      <c r="Q77" s="4"/>
      <c r="R77" s="4"/>
      <c r="S77" s="108">
        <v>68</v>
      </c>
      <c r="T77" s="108">
        <f t="shared" si="22"/>
        <v>0</v>
      </c>
      <c r="U77" s="108" t="str">
        <f t="shared" si="16"/>
        <v/>
      </c>
      <c r="V77" s="28" t="str">
        <f t="shared" si="17"/>
        <v/>
      </c>
      <c r="W77" s="108">
        <f t="shared" si="23"/>
        <v>0</v>
      </c>
      <c r="X77" s="108" t="str">
        <f t="shared" si="18"/>
        <v/>
      </c>
      <c r="Y77" s="28" t="str">
        <f t="shared" si="19"/>
        <v/>
      </c>
      <c r="Z77" s="108">
        <f t="shared" si="24"/>
        <v>0</v>
      </c>
      <c r="AA77" s="108" t="str">
        <f t="shared" si="20"/>
        <v/>
      </c>
      <c r="AB77" s="28" t="str">
        <f t="shared" si="21"/>
        <v/>
      </c>
      <c r="AC77" s="4"/>
      <c r="AD77" s="4"/>
    </row>
    <row r="78" spans="1:30" x14ac:dyDescent="0.35">
      <c r="A78" s="149">
        <v>69</v>
      </c>
      <c r="B78" s="63"/>
      <c r="C78" s="63"/>
      <c r="D78" s="122"/>
      <c r="E78" s="111"/>
      <c r="F78" s="112"/>
      <c r="G78" s="113"/>
      <c r="H78" s="63"/>
      <c r="I78" s="66"/>
      <c r="J78" s="64"/>
      <c r="K78" s="67"/>
      <c r="L78" s="164"/>
      <c r="M78" s="164"/>
      <c r="N78" s="15" t="str">
        <f t="shared" si="25"/>
        <v/>
      </c>
      <c r="O78" s="15" t="str">
        <f t="shared" si="14"/>
        <v/>
      </c>
      <c r="P78" s="15" t="str">
        <f t="shared" si="15"/>
        <v/>
      </c>
      <c r="Q78" s="4"/>
      <c r="R78" s="4"/>
      <c r="S78" s="108">
        <v>69</v>
      </c>
      <c r="T78" s="108">
        <f t="shared" si="22"/>
        <v>0</v>
      </c>
      <c r="U78" s="108" t="str">
        <f t="shared" si="16"/>
        <v/>
      </c>
      <c r="V78" s="28" t="str">
        <f t="shared" si="17"/>
        <v/>
      </c>
      <c r="W78" s="108">
        <f t="shared" si="23"/>
        <v>0</v>
      </c>
      <c r="X78" s="108" t="str">
        <f t="shared" si="18"/>
        <v/>
      </c>
      <c r="Y78" s="28" t="str">
        <f t="shared" si="19"/>
        <v/>
      </c>
      <c r="Z78" s="108">
        <f t="shared" si="24"/>
        <v>0</v>
      </c>
      <c r="AA78" s="108" t="str">
        <f t="shared" si="20"/>
        <v/>
      </c>
      <c r="AB78" s="28" t="str">
        <f t="shared" si="21"/>
        <v/>
      </c>
      <c r="AC78" s="4"/>
      <c r="AD78" s="4"/>
    </row>
    <row r="79" spans="1:30" x14ac:dyDescent="0.35">
      <c r="A79" s="149">
        <v>70</v>
      </c>
      <c r="B79" s="63"/>
      <c r="C79" s="63"/>
      <c r="D79" s="122"/>
      <c r="E79" s="111"/>
      <c r="F79" s="112"/>
      <c r="G79" s="113"/>
      <c r="H79" s="63"/>
      <c r="I79" s="66"/>
      <c r="J79" s="64"/>
      <c r="K79" s="67"/>
      <c r="L79" s="164"/>
      <c r="M79" s="164"/>
      <c r="N79" s="15" t="str">
        <f t="shared" si="25"/>
        <v/>
      </c>
      <c r="O79" s="15" t="str">
        <f t="shared" si="14"/>
        <v/>
      </c>
      <c r="P79" s="15" t="str">
        <f t="shared" si="15"/>
        <v/>
      </c>
      <c r="Q79" s="4"/>
      <c r="R79" s="4"/>
      <c r="S79" s="108">
        <v>70</v>
      </c>
      <c r="T79" s="108">
        <f t="shared" si="22"/>
        <v>0</v>
      </c>
      <c r="U79" s="108" t="str">
        <f t="shared" si="16"/>
        <v/>
      </c>
      <c r="V79" s="28" t="str">
        <f t="shared" si="17"/>
        <v/>
      </c>
      <c r="W79" s="108">
        <f t="shared" si="23"/>
        <v>0</v>
      </c>
      <c r="X79" s="108" t="str">
        <f t="shared" si="18"/>
        <v/>
      </c>
      <c r="Y79" s="28" t="str">
        <f t="shared" si="19"/>
        <v/>
      </c>
      <c r="Z79" s="108">
        <f t="shared" si="24"/>
        <v>0</v>
      </c>
      <c r="AA79" s="108" t="str">
        <f t="shared" si="20"/>
        <v/>
      </c>
      <c r="AB79" s="28" t="str">
        <f t="shared" si="21"/>
        <v/>
      </c>
      <c r="AC79" s="4"/>
      <c r="AD79" s="4"/>
    </row>
    <row r="80" spans="1:30" x14ac:dyDescent="0.35">
      <c r="A80" s="149">
        <v>71</v>
      </c>
      <c r="B80" s="63"/>
      <c r="C80" s="63"/>
      <c r="D80" s="122"/>
      <c r="E80" s="111"/>
      <c r="F80" s="112"/>
      <c r="G80" s="113"/>
      <c r="H80" s="63"/>
      <c r="I80" s="66"/>
      <c r="J80" s="64"/>
      <c r="K80" s="67"/>
      <c r="L80" s="164"/>
      <c r="M80" s="164"/>
      <c r="N80" s="15" t="str">
        <f t="shared" si="25"/>
        <v/>
      </c>
      <c r="O80" s="15" t="str">
        <f t="shared" si="14"/>
        <v/>
      </c>
      <c r="P80" s="15" t="str">
        <f t="shared" si="15"/>
        <v/>
      </c>
      <c r="Q80" s="4"/>
      <c r="R80" s="4"/>
      <c r="S80" s="108">
        <v>71</v>
      </c>
      <c r="T80" s="108">
        <f t="shared" si="22"/>
        <v>0</v>
      </c>
      <c r="U80" s="108" t="str">
        <f t="shared" si="16"/>
        <v/>
      </c>
      <c r="V80" s="28" t="str">
        <f t="shared" si="17"/>
        <v/>
      </c>
      <c r="W80" s="108">
        <f t="shared" si="23"/>
        <v>0</v>
      </c>
      <c r="X80" s="108" t="str">
        <f t="shared" si="18"/>
        <v/>
      </c>
      <c r="Y80" s="28" t="str">
        <f t="shared" si="19"/>
        <v/>
      </c>
      <c r="Z80" s="108">
        <f t="shared" si="24"/>
        <v>0</v>
      </c>
      <c r="AA80" s="108" t="str">
        <f t="shared" si="20"/>
        <v/>
      </c>
      <c r="AB80" s="28" t="str">
        <f t="shared" si="21"/>
        <v/>
      </c>
      <c r="AC80" s="4"/>
      <c r="AD80" s="4"/>
    </row>
    <row r="81" spans="1:30" x14ac:dyDescent="0.35">
      <c r="A81" s="149">
        <v>72</v>
      </c>
      <c r="B81" s="63"/>
      <c r="C81" s="63"/>
      <c r="D81" s="122"/>
      <c r="E81" s="111"/>
      <c r="F81" s="112"/>
      <c r="G81" s="113"/>
      <c r="H81" s="63"/>
      <c r="I81" s="66"/>
      <c r="J81" s="64"/>
      <c r="K81" s="67"/>
      <c r="L81" s="164"/>
      <c r="M81" s="164"/>
      <c r="N81" s="15" t="str">
        <f t="shared" si="25"/>
        <v/>
      </c>
      <c r="O81" s="15" t="str">
        <f t="shared" si="14"/>
        <v/>
      </c>
      <c r="P81" s="15" t="str">
        <f t="shared" si="15"/>
        <v/>
      </c>
      <c r="Q81" s="4"/>
      <c r="R81" s="4"/>
      <c r="S81" s="108">
        <v>72</v>
      </c>
      <c r="T81" s="108">
        <f t="shared" si="22"/>
        <v>0</v>
      </c>
      <c r="U81" s="108" t="str">
        <f t="shared" si="16"/>
        <v/>
      </c>
      <c r="V81" s="28" t="str">
        <f t="shared" si="17"/>
        <v/>
      </c>
      <c r="W81" s="108">
        <f t="shared" si="23"/>
        <v>0</v>
      </c>
      <c r="X81" s="108" t="str">
        <f t="shared" si="18"/>
        <v/>
      </c>
      <c r="Y81" s="28" t="str">
        <f t="shared" si="19"/>
        <v/>
      </c>
      <c r="Z81" s="108">
        <f t="shared" si="24"/>
        <v>0</v>
      </c>
      <c r="AA81" s="108" t="str">
        <f t="shared" si="20"/>
        <v/>
      </c>
      <c r="AB81" s="28" t="str">
        <f t="shared" si="21"/>
        <v/>
      </c>
      <c r="AC81" s="4"/>
      <c r="AD81" s="4"/>
    </row>
    <row r="82" spans="1:30" x14ac:dyDescent="0.35">
      <c r="A82" s="149">
        <v>73</v>
      </c>
      <c r="B82" s="63"/>
      <c r="C82" s="63"/>
      <c r="D82" s="122"/>
      <c r="E82" s="111"/>
      <c r="F82" s="112"/>
      <c r="G82" s="113"/>
      <c r="H82" s="63"/>
      <c r="I82" s="66"/>
      <c r="J82" s="64"/>
      <c r="K82" s="67"/>
      <c r="L82" s="164"/>
      <c r="M82" s="164"/>
      <c r="N82" s="15" t="str">
        <f t="shared" si="25"/>
        <v/>
      </c>
      <c r="O82" s="15" t="str">
        <f t="shared" si="14"/>
        <v/>
      </c>
      <c r="P82" s="15" t="str">
        <f t="shared" si="15"/>
        <v/>
      </c>
      <c r="Q82" s="4"/>
      <c r="R82" s="4"/>
      <c r="S82" s="108">
        <v>73</v>
      </c>
      <c r="T82" s="108">
        <f t="shared" si="22"/>
        <v>0</v>
      </c>
      <c r="U82" s="108" t="str">
        <f t="shared" si="16"/>
        <v/>
      </c>
      <c r="V82" s="28" t="str">
        <f t="shared" si="17"/>
        <v/>
      </c>
      <c r="W82" s="108">
        <f t="shared" si="23"/>
        <v>0</v>
      </c>
      <c r="X82" s="108" t="str">
        <f t="shared" si="18"/>
        <v/>
      </c>
      <c r="Y82" s="28" t="str">
        <f t="shared" si="19"/>
        <v/>
      </c>
      <c r="Z82" s="108">
        <f t="shared" si="24"/>
        <v>0</v>
      </c>
      <c r="AA82" s="108" t="str">
        <f t="shared" si="20"/>
        <v/>
      </c>
      <c r="AB82" s="28" t="str">
        <f t="shared" si="21"/>
        <v/>
      </c>
      <c r="AC82" s="4"/>
      <c r="AD82" s="4"/>
    </row>
    <row r="83" spans="1:30" x14ac:dyDescent="0.35">
      <c r="A83" s="149">
        <v>74</v>
      </c>
      <c r="B83" s="63"/>
      <c r="C83" s="63"/>
      <c r="D83" s="122"/>
      <c r="E83" s="111"/>
      <c r="F83" s="112"/>
      <c r="G83" s="113"/>
      <c r="H83" s="63"/>
      <c r="I83" s="66"/>
      <c r="J83" s="64"/>
      <c r="K83" s="67"/>
      <c r="L83" s="164"/>
      <c r="M83" s="164"/>
      <c r="N83" s="15" t="str">
        <f t="shared" si="25"/>
        <v/>
      </c>
      <c r="O83" s="15" t="str">
        <f t="shared" si="14"/>
        <v/>
      </c>
      <c r="P83" s="15" t="str">
        <f t="shared" si="15"/>
        <v/>
      </c>
      <c r="Q83" s="4"/>
      <c r="R83" s="4"/>
      <c r="S83" s="108">
        <v>74</v>
      </c>
      <c r="T83" s="108">
        <f t="shared" si="22"/>
        <v>0</v>
      </c>
      <c r="U83" s="108" t="str">
        <f t="shared" si="16"/>
        <v/>
      </c>
      <c r="V83" s="28" t="str">
        <f t="shared" si="17"/>
        <v/>
      </c>
      <c r="W83" s="108">
        <f t="shared" si="23"/>
        <v>0</v>
      </c>
      <c r="X83" s="108" t="str">
        <f t="shared" si="18"/>
        <v/>
      </c>
      <c r="Y83" s="28" t="str">
        <f t="shared" si="19"/>
        <v/>
      </c>
      <c r="Z83" s="108">
        <f t="shared" si="24"/>
        <v>0</v>
      </c>
      <c r="AA83" s="108" t="str">
        <f t="shared" si="20"/>
        <v/>
      </c>
      <c r="AB83" s="28" t="str">
        <f t="shared" si="21"/>
        <v/>
      </c>
      <c r="AC83" s="4"/>
      <c r="AD83" s="4"/>
    </row>
    <row r="84" spans="1:30" x14ac:dyDescent="0.35">
      <c r="A84" s="149">
        <v>75</v>
      </c>
      <c r="B84" s="63"/>
      <c r="C84" s="63"/>
      <c r="D84" s="122"/>
      <c r="E84" s="111"/>
      <c r="F84" s="112"/>
      <c r="G84" s="113"/>
      <c r="H84" s="63"/>
      <c r="I84" s="66"/>
      <c r="J84" s="64"/>
      <c r="K84" s="67"/>
      <c r="L84" s="164"/>
      <c r="M84" s="164"/>
      <c r="N84" s="15" t="str">
        <f t="shared" si="25"/>
        <v/>
      </c>
      <c r="O84" s="15" t="str">
        <f t="shared" si="14"/>
        <v/>
      </c>
      <c r="P84" s="15" t="str">
        <f t="shared" si="15"/>
        <v/>
      </c>
      <c r="Q84" s="4"/>
      <c r="R84" s="4"/>
      <c r="S84" s="108">
        <v>75</v>
      </c>
      <c r="T84" s="108">
        <f t="shared" si="22"/>
        <v>0</v>
      </c>
      <c r="U84" s="108" t="str">
        <f t="shared" si="16"/>
        <v/>
      </c>
      <c r="V84" s="28" t="str">
        <f t="shared" si="17"/>
        <v/>
      </c>
      <c r="W84" s="108">
        <f t="shared" si="23"/>
        <v>0</v>
      </c>
      <c r="X84" s="108" t="str">
        <f t="shared" si="18"/>
        <v/>
      </c>
      <c r="Y84" s="28" t="str">
        <f t="shared" si="19"/>
        <v/>
      </c>
      <c r="Z84" s="108">
        <f t="shared" si="24"/>
        <v>0</v>
      </c>
      <c r="AA84" s="108" t="str">
        <f t="shared" si="20"/>
        <v/>
      </c>
      <c r="AB84" s="28" t="str">
        <f t="shared" si="21"/>
        <v/>
      </c>
      <c r="AC84" s="4"/>
      <c r="AD84" s="4"/>
    </row>
    <row r="85" spans="1:30" x14ac:dyDescent="0.35">
      <c r="A85" s="149">
        <v>76</v>
      </c>
      <c r="B85" s="63"/>
      <c r="C85" s="63"/>
      <c r="D85" s="122"/>
      <c r="E85" s="111"/>
      <c r="F85" s="112"/>
      <c r="G85" s="113"/>
      <c r="H85" s="63"/>
      <c r="I85" s="66"/>
      <c r="J85" s="64"/>
      <c r="K85" s="67"/>
      <c r="L85" s="164"/>
      <c r="M85" s="164"/>
      <c r="N85" s="15" t="str">
        <f t="shared" si="25"/>
        <v/>
      </c>
      <c r="O85" s="15" t="str">
        <f t="shared" si="14"/>
        <v/>
      </c>
      <c r="P85" s="15" t="str">
        <f t="shared" si="15"/>
        <v/>
      </c>
      <c r="Q85" s="4"/>
      <c r="R85" s="4"/>
      <c r="S85" s="108">
        <v>76</v>
      </c>
      <c r="T85" s="108">
        <f t="shared" si="22"/>
        <v>0</v>
      </c>
      <c r="U85" s="108" t="str">
        <f t="shared" si="16"/>
        <v/>
      </c>
      <c r="V85" s="28" t="str">
        <f t="shared" si="17"/>
        <v/>
      </c>
      <c r="W85" s="108">
        <f t="shared" si="23"/>
        <v>0</v>
      </c>
      <c r="X85" s="108" t="str">
        <f t="shared" si="18"/>
        <v/>
      </c>
      <c r="Y85" s="28" t="str">
        <f t="shared" si="19"/>
        <v/>
      </c>
      <c r="Z85" s="108">
        <f t="shared" si="24"/>
        <v>0</v>
      </c>
      <c r="AA85" s="108" t="str">
        <f t="shared" si="20"/>
        <v/>
      </c>
      <c r="AB85" s="28" t="str">
        <f t="shared" si="21"/>
        <v/>
      </c>
      <c r="AC85" s="4"/>
      <c r="AD85" s="4"/>
    </row>
    <row r="86" spans="1:30" x14ac:dyDescent="0.35">
      <c r="A86" s="149">
        <v>77</v>
      </c>
      <c r="B86" s="63"/>
      <c r="C86" s="63"/>
      <c r="D86" s="122"/>
      <c r="E86" s="111"/>
      <c r="F86" s="112"/>
      <c r="G86" s="113"/>
      <c r="H86" s="63"/>
      <c r="I86" s="66"/>
      <c r="J86" s="64"/>
      <c r="K86" s="67"/>
      <c r="L86" s="164"/>
      <c r="M86" s="164"/>
      <c r="N86" s="15" t="str">
        <f t="shared" si="25"/>
        <v/>
      </c>
      <c r="O86" s="15" t="str">
        <f t="shared" si="14"/>
        <v/>
      </c>
      <c r="P86" s="15" t="str">
        <f t="shared" si="15"/>
        <v/>
      </c>
      <c r="Q86" s="4"/>
      <c r="R86" s="4"/>
      <c r="S86" s="108">
        <v>77</v>
      </c>
      <c r="T86" s="108">
        <f t="shared" si="22"/>
        <v>0</v>
      </c>
      <c r="U86" s="108" t="str">
        <f t="shared" si="16"/>
        <v/>
      </c>
      <c r="V86" s="28" t="str">
        <f t="shared" si="17"/>
        <v/>
      </c>
      <c r="W86" s="108">
        <f t="shared" si="23"/>
        <v>0</v>
      </c>
      <c r="X86" s="108" t="str">
        <f t="shared" si="18"/>
        <v/>
      </c>
      <c r="Y86" s="28" t="str">
        <f t="shared" si="19"/>
        <v/>
      </c>
      <c r="Z86" s="108">
        <f t="shared" si="24"/>
        <v>0</v>
      </c>
      <c r="AA86" s="108" t="str">
        <f t="shared" si="20"/>
        <v/>
      </c>
      <c r="AB86" s="28" t="str">
        <f t="shared" si="21"/>
        <v/>
      </c>
      <c r="AC86" s="4"/>
      <c r="AD86" s="4"/>
    </row>
    <row r="87" spans="1:30" x14ac:dyDescent="0.35">
      <c r="A87" s="149">
        <v>78</v>
      </c>
      <c r="B87" s="63"/>
      <c r="C87" s="63"/>
      <c r="D87" s="122"/>
      <c r="E87" s="111"/>
      <c r="F87" s="112"/>
      <c r="G87" s="113"/>
      <c r="H87" s="63"/>
      <c r="I87" s="66"/>
      <c r="J87" s="64"/>
      <c r="K87" s="67"/>
      <c r="L87" s="164"/>
      <c r="M87" s="164"/>
      <c r="N87" s="15" t="str">
        <f t="shared" si="25"/>
        <v/>
      </c>
      <c r="O87" s="15" t="str">
        <f t="shared" si="14"/>
        <v/>
      </c>
      <c r="P87" s="15" t="str">
        <f t="shared" si="15"/>
        <v/>
      </c>
      <c r="Q87" s="4"/>
      <c r="R87" s="4"/>
      <c r="S87" s="108">
        <v>78</v>
      </c>
      <c r="T87" s="108">
        <f t="shared" si="22"/>
        <v>0</v>
      </c>
      <c r="U87" s="108" t="str">
        <f t="shared" si="16"/>
        <v/>
      </c>
      <c r="V87" s="28" t="str">
        <f t="shared" si="17"/>
        <v/>
      </c>
      <c r="W87" s="108">
        <f t="shared" si="23"/>
        <v>0</v>
      </c>
      <c r="X87" s="108" t="str">
        <f t="shared" si="18"/>
        <v/>
      </c>
      <c r="Y87" s="28" t="str">
        <f t="shared" si="19"/>
        <v/>
      </c>
      <c r="Z87" s="108">
        <f t="shared" si="24"/>
        <v>0</v>
      </c>
      <c r="AA87" s="108" t="str">
        <f t="shared" si="20"/>
        <v/>
      </c>
      <c r="AB87" s="28" t="str">
        <f t="shared" si="21"/>
        <v/>
      </c>
      <c r="AC87" s="4"/>
      <c r="AD87" s="4"/>
    </row>
    <row r="88" spans="1:30" x14ac:dyDescent="0.35">
      <c r="A88" s="149">
        <v>79</v>
      </c>
      <c r="B88" s="63"/>
      <c r="C88" s="63"/>
      <c r="D88" s="122"/>
      <c r="E88" s="111"/>
      <c r="F88" s="112"/>
      <c r="G88" s="113"/>
      <c r="H88" s="63"/>
      <c r="I88" s="66"/>
      <c r="J88" s="64"/>
      <c r="K88" s="67"/>
      <c r="L88" s="164"/>
      <c r="M88" s="164"/>
      <c r="N88" s="15" t="str">
        <f t="shared" si="25"/>
        <v/>
      </c>
      <c r="O88" s="15" t="str">
        <f t="shared" si="14"/>
        <v/>
      </c>
      <c r="P88" s="15" t="str">
        <f t="shared" si="15"/>
        <v/>
      </c>
      <c r="Q88" s="4"/>
      <c r="R88" s="4"/>
      <c r="S88" s="108">
        <v>79</v>
      </c>
      <c r="T88" s="108">
        <f t="shared" si="22"/>
        <v>0</v>
      </c>
      <c r="U88" s="108" t="str">
        <f t="shared" si="16"/>
        <v/>
      </c>
      <c r="V88" s="28" t="str">
        <f t="shared" si="17"/>
        <v/>
      </c>
      <c r="W88" s="108">
        <f t="shared" si="23"/>
        <v>0</v>
      </c>
      <c r="X88" s="108" t="str">
        <f t="shared" si="18"/>
        <v/>
      </c>
      <c r="Y88" s="28" t="str">
        <f t="shared" si="19"/>
        <v/>
      </c>
      <c r="Z88" s="108">
        <f t="shared" si="24"/>
        <v>0</v>
      </c>
      <c r="AA88" s="108" t="str">
        <f t="shared" si="20"/>
        <v/>
      </c>
      <c r="AB88" s="28" t="str">
        <f t="shared" si="21"/>
        <v/>
      </c>
      <c r="AC88" s="4"/>
      <c r="AD88" s="4"/>
    </row>
    <row r="89" spans="1:30" x14ac:dyDescent="0.35">
      <c r="A89" s="149">
        <v>80</v>
      </c>
      <c r="B89" s="63"/>
      <c r="C89" s="63"/>
      <c r="D89" s="122"/>
      <c r="E89" s="111"/>
      <c r="F89" s="112"/>
      <c r="G89" s="113"/>
      <c r="H89" s="63"/>
      <c r="I89" s="66"/>
      <c r="J89" s="64"/>
      <c r="K89" s="67"/>
      <c r="L89" s="164"/>
      <c r="M89" s="164"/>
      <c r="N89" s="15" t="str">
        <f t="shared" si="25"/>
        <v/>
      </c>
      <c r="O89" s="15" t="str">
        <f t="shared" si="14"/>
        <v/>
      </c>
      <c r="P89" s="15" t="str">
        <f t="shared" si="15"/>
        <v/>
      </c>
      <c r="Q89" s="4"/>
      <c r="R89" s="4"/>
      <c r="S89" s="108">
        <v>80</v>
      </c>
      <c r="T89" s="108">
        <f t="shared" si="22"/>
        <v>0</v>
      </c>
      <c r="U89" s="108" t="str">
        <f t="shared" si="16"/>
        <v/>
      </c>
      <c r="V89" s="28" t="str">
        <f t="shared" si="17"/>
        <v/>
      </c>
      <c r="W89" s="108">
        <f t="shared" si="23"/>
        <v>0</v>
      </c>
      <c r="X89" s="108" t="str">
        <f t="shared" si="18"/>
        <v/>
      </c>
      <c r="Y89" s="28" t="str">
        <f t="shared" si="19"/>
        <v/>
      </c>
      <c r="Z89" s="108">
        <f t="shared" si="24"/>
        <v>0</v>
      </c>
      <c r="AA89" s="108" t="str">
        <f t="shared" si="20"/>
        <v/>
      </c>
      <c r="AB89" s="28" t="str">
        <f t="shared" si="21"/>
        <v/>
      </c>
      <c r="AC89" s="4"/>
      <c r="AD89" s="4"/>
    </row>
    <row r="90" spans="1:30" x14ac:dyDescent="0.35">
      <c r="A90" s="149">
        <v>81</v>
      </c>
      <c r="B90" s="63"/>
      <c r="C90" s="63"/>
      <c r="D90" s="122"/>
      <c r="E90" s="111"/>
      <c r="F90" s="112"/>
      <c r="G90" s="113"/>
      <c r="H90" s="63"/>
      <c r="I90" s="66"/>
      <c r="J90" s="64"/>
      <c r="K90" s="67"/>
      <c r="L90" s="164"/>
      <c r="M90" s="164"/>
      <c r="N90" s="15" t="str">
        <f t="shared" si="25"/>
        <v/>
      </c>
      <c r="O90" s="15" t="str">
        <f t="shared" si="14"/>
        <v/>
      </c>
      <c r="P90" s="15" t="str">
        <f t="shared" si="15"/>
        <v/>
      </c>
      <c r="Q90" s="4"/>
      <c r="R90" s="4"/>
      <c r="S90" s="108">
        <v>81</v>
      </c>
      <c r="T90" s="108">
        <f t="shared" si="22"/>
        <v>0</v>
      </c>
      <c r="U90" s="108" t="str">
        <f t="shared" si="16"/>
        <v/>
      </c>
      <c r="V90" s="28" t="str">
        <f t="shared" si="17"/>
        <v/>
      </c>
      <c r="W90" s="108">
        <f t="shared" si="23"/>
        <v>0</v>
      </c>
      <c r="X90" s="108" t="str">
        <f t="shared" si="18"/>
        <v/>
      </c>
      <c r="Y90" s="28" t="str">
        <f t="shared" si="19"/>
        <v/>
      </c>
      <c r="Z90" s="108">
        <f t="shared" si="24"/>
        <v>0</v>
      </c>
      <c r="AA90" s="108" t="str">
        <f t="shared" si="20"/>
        <v/>
      </c>
      <c r="AB90" s="28" t="str">
        <f t="shared" si="21"/>
        <v/>
      </c>
      <c r="AC90" s="4"/>
      <c r="AD90" s="4"/>
    </row>
    <row r="91" spans="1:30" x14ac:dyDescent="0.35">
      <c r="A91" s="149">
        <v>82</v>
      </c>
      <c r="B91" s="63"/>
      <c r="C91" s="63"/>
      <c r="D91" s="122"/>
      <c r="E91" s="111"/>
      <c r="F91" s="112"/>
      <c r="G91" s="113"/>
      <c r="H91" s="63"/>
      <c r="I91" s="66"/>
      <c r="J91" s="64"/>
      <c r="K91" s="67"/>
      <c r="L91" s="164"/>
      <c r="M91" s="164"/>
      <c r="N91" s="15" t="str">
        <f t="shared" si="25"/>
        <v/>
      </c>
      <c r="O91" s="15" t="str">
        <f t="shared" si="14"/>
        <v/>
      </c>
      <c r="P91" s="15" t="str">
        <f t="shared" si="15"/>
        <v/>
      </c>
      <c r="Q91" s="4"/>
      <c r="R91" s="4"/>
      <c r="S91" s="108">
        <v>82</v>
      </c>
      <c r="T91" s="108">
        <f t="shared" si="22"/>
        <v>0</v>
      </c>
      <c r="U91" s="108" t="str">
        <f t="shared" si="16"/>
        <v/>
      </c>
      <c r="V91" s="28" t="str">
        <f t="shared" si="17"/>
        <v/>
      </c>
      <c r="W91" s="108">
        <f t="shared" si="23"/>
        <v>0</v>
      </c>
      <c r="X91" s="108" t="str">
        <f t="shared" si="18"/>
        <v/>
      </c>
      <c r="Y91" s="28" t="str">
        <f t="shared" si="19"/>
        <v/>
      </c>
      <c r="Z91" s="108">
        <f t="shared" si="24"/>
        <v>0</v>
      </c>
      <c r="AA91" s="108" t="str">
        <f t="shared" si="20"/>
        <v/>
      </c>
      <c r="AB91" s="28" t="str">
        <f t="shared" si="21"/>
        <v/>
      </c>
      <c r="AC91" s="4"/>
      <c r="AD91" s="4"/>
    </row>
    <row r="92" spans="1:30" x14ac:dyDescent="0.35">
      <c r="A92" s="149">
        <v>83</v>
      </c>
      <c r="B92" s="63"/>
      <c r="C92" s="63"/>
      <c r="D92" s="122"/>
      <c r="E92" s="111"/>
      <c r="F92" s="112"/>
      <c r="G92" s="113"/>
      <c r="H92" s="63"/>
      <c r="I92" s="66"/>
      <c r="J92" s="64"/>
      <c r="K92" s="67"/>
      <c r="L92" s="164"/>
      <c r="M92" s="164"/>
      <c r="N92" s="15" t="str">
        <f t="shared" si="25"/>
        <v/>
      </c>
      <c r="O92" s="15" t="str">
        <f t="shared" si="14"/>
        <v/>
      </c>
      <c r="P92" s="15" t="str">
        <f t="shared" si="15"/>
        <v/>
      </c>
      <c r="Q92" s="4"/>
      <c r="R92" s="4"/>
      <c r="S92" s="108">
        <v>83</v>
      </c>
      <c r="T92" s="108">
        <f t="shared" si="22"/>
        <v>0</v>
      </c>
      <c r="U92" s="108" t="str">
        <f t="shared" si="16"/>
        <v/>
      </c>
      <c r="V92" s="28" t="str">
        <f t="shared" si="17"/>
        <v/>
      </c>
      <c r="W92" s="108">
        <f t="shared" si="23"/>
        <v>0</v>
      </c>
      <c r="X92" s="108" t="str">
        <f t="shared" si="18"/>
        <v/>
      </c>
      <c r="Y92" s="28" t="str">
        <f t="shared" si="19"/>
        <v/>
      </c>
      <c r="Z92" s="108">
        <f t="shared" si="24"/>
        <v>0</v>
      </c>
      <c r="AA92" s="108" t="str">
        <f t="shared" si="20"/>
        <v/>
      </c>
      <c r="AB92" s="28" t="str">
        <f t="shared" si="21"/>
        <v/>
      </c>
      <c r="AC92" s="4"/>
      <c r="AD92" s="4"/>
    </row>
    <row r="93" spans="1:30" x14ac:dyDescent="0.35">
      <c r="A93" s="149">
        <v>84</v>
      </c>
      <c r="B93" s="63"/>
      <c r="C93" s="63"/>
      <c r="D93" s="122"/>
      <c r="E93" s="111"/>
      <c r="F93" s="112"/>
      <c r="G93" s="113"/>
      <c r="H93" s="63"/>
      <c r="I93" s="66"/>
      <c r="J93" s="64"/>
      <c r="K93" s="67"/>
      <c r="L93" s="164"/>
      <c r="M93" s="164"/>
      <c r="N93" s="15" t="str">
        <f t="shared" si="25"/>
        <v/>
      </c>
      <c r="O93" s="15" t="str">
        <f t="shared" si="14"/>
        <v/>
      </c>
      <c r="P93" s="15" t="str">
        <f t="shared" si="15"/>
        <v/>
      </c>
      <c r="Q93" s="4"/>
      <c r="R93" s="4"/>
      <c r="S93" s="108">
        <v>84</v>
      </c>
      <c r="T93" s="108">
        <f t="shared" si="22"/>
        <v>0</v>
      </c>
      <c r="U93" s="108" t="str">
        <f t="shared" si="16"/>
        <v/>
      </c>
      <c r="V93" s="28" t="str">
        <f t="shared" si="17"/>
        <v/>
      </c>
      <c r="W93" s="108">
        <f t="shared" si="23"/>
        <v>0</v>
      </c>
      <c r="X93" s="108" t="str">
        <f t="shared" si="18"/>
        <v/>
      </c>
      <c r="Y93" s="28" t="str">
        <f t="shared" si="19"/>
        <v/>
      </c>
      <c r="Z93" s="108">
        <f t="shared" si="24"/>
        <v>0</v>
      </c>
      <c r="AA93" s="108" t="str">
        <f t="shared" si="20"/>
        <v/>
      </c>
      <c r="AB93" s="28" t="str">
        <f t="shared" si="21"/>
        <v/>
      </c>
      <c r="AC93" s="4"/>
      <c r="AD93" s="4"/>
    </row>
    <row r="94" spans="1:30" x14ac:dyDescent="0.35">
      <c r="A94" s="149">
        <v>85</v>
      </c>
      <c r="B94" s="63"/>
      <c r="C94" s="63"/>
      <c r="D94" s="122"/>
      <c r="E94" s="111"/>
      <c r="F94" s="112"/>
      <c r="G94" s="113"/>
      <c r="H94" s="63"/>
      <c r="I94" s="66"/>
      <c r="J94" s="64"/>
      <c r="K94" s="67"/>
      <c r="L94" s="164"/>
      <c r="M94" s="164"/>
      <c r="N94" s="15" t="str">
        <f t="shared" si="25"/>
        <v/>
      </c>
      <c r="O94" s="15" t="str">
        <f t="shared" si="14"/>
        <v/>
      </c>
      <c r="P94" s="15" t="str">
        <f t="shared" si="15"/>
        <v/>
      </c>
      <c r="Q94" s="4"/>
      <c r="R94" s="4"/>
      <c r="S94" s="108">
        <v>85</v>
      </c>
      <c r="T94" s="108">
        <f t="shared" si="22"/>
        <v>0</v>
      </c>
      <c r="U94" s="108" t="str">
        <f t="shared" si="16"/>
        <v/>
      </c>
      <c r="V94" s="28" t="str">
        <f t="shared" si="17"/>
        <v/>
      </c>
      <c r="W94" s="108">
        <f t="shared" si="23"/>
        <v>0</v>
      </c>
      <c r="X94" s="108" t="str">
        <f t="shared" si="18"/>
        <v/>
      </c>
      <c r="Y94" s="28" t="str">
        <f t="shared" si="19"/>
        <v/>
      </c>
      <c r="Z94" s="108">
        <f t="shared" si="24"/>
        <v>0</v>
      </c>
      <c r="AA94" s="108" t="str">
        <f t="shared" si="20"/>
        <v/>
      </c>
      <c r="AB94" s="28" t="str">
        <f t="shared" si="21"/>
        <v/>
      </c>
      <c r="AC94" s="4"/>
      <c r="AD94" s="4"/>
    </row>
    <row r="95" spans="1:30" x14ac:dyDescent="0.35">
      <c r="A95" s="149">
        <v>86</v>
      </c>
      <c r="B95" s="63"/>
      <c r="C95" s="63"/>
      <c r="D95" s="122"/>
      <c r="E95" s="111"/>
      <c r="F95" s="112"/>
      <c r="G95" s="113"/>
      <c r="H95" s="63"/>
      <c r="I95" s="66"/>
      <c r="J95" s="64"/>
      <c r="K95" s="67"/>
      <c r="L95" s="164"/>
      <c r="M95" s="164"/>
      <c r="N95" s="15" t="str">
        <f t="shared" si="25"/>
        <v/>
      </c>
      <c r="O95" s="15" t="str">
        <f t="shared" si="14"/>
        <v/>
      </c>
      <c r="P95" s="15" t="str">
        <f t="shared" si="15"/>
        <v/>
      </c>
      <c r="Q95" s="4"/>
      <c r="R95" s="4"/>
      <c r="S95" s="108">
        <v>86</v>
      </c>
      <c r="T95" s="108">
        <f t="shared" si="22"/>
        <v>0</v>
      </c>
      <c r="U95" s="108" t="str">
        <f t="shared" si="16"/>
        <v/>
      </c>
      <c r="V95" s="28" t="str">
        <f t="shared" si="17"/>
        <v/>
      </c>
      <c r="W95" s="108">
        <f t="shared" si="23"/>
        <v>0</v>
      </c>
      <c r="X95" s="108" t="str">
        <f t="shared" si="18"/>
        <v/>
      </c>
      <c r="Y95" s="28" t="str">
        <f t="shared" si="19"/>
        <v/>
      </c>
      <c r="Z95" s="108">
        <f t="shared" si="24"/>
        <v>0</v>
      </c>
      <c r="AA95" s="108" t="str">
        <f t="shared" si="20"/>
        <v/>
      </c>
      <c r="AB95" s="28" t="str">
        <f t="shared" si="21"/>
        <v/>
      </c>
      <c r="AC95" s="4"/>
      <c r="AD95" s="4"/>
    </row>
    <row r="96" spans="1:30" x14ac:dyDescent="0.35">
      <c r="A96" s="149">
        <v>87</v>
      </c>
      <c r="B96" s="63"/>
      <c r="C96" s="63"/>
      <c r="D96" s="122"/>
      <c r="E96" s="111"/>
      <c r="F96" s="112"/>
      <c r="G96" s="113"/>
      <c r="H96" s="63"/>
      <c r="I96" s="66"/>
      <c r="J96" s="64"/>
      <c r="K96" s="67"/>
      <c r="L96" s="164"/>
      <c r="M96" s="164"/>
      <c r="N96" s="15" t="str">
        <f t="shared" si="25"/>
        <v/>
      </c>
      <c r="O96" s="15" t="str">
        <f t="shared" si="14"/>
        <v/>
      </c>
      <c r="P96" s="15" t="str">
        <f t="shared" si="15"/>
        <v/>
      </c>
      <c r="Q96" s="4"/>
      <c r="R96" s="4"/>
      <c r="S96" s="108">
        <v>87</v>
      </c>
      <c r="T96" s="108">
        <f t="shared" si="22"/>
        <v>0</v>
      </c>
      <c r="U96" s="108" t="str">
        <f t="shared" si="16"/>
        <v/>
      </c>
      <c r="V96" s="28" t="str">
        <f t="shared" si="17"/>
        <v/>
      </c>
      <c r="W96" s="108">
        <f t="shared" si="23"/>
        <v>0</v>
      </c>
      <c r="X96" s="108" t="str">
        <f t="shared" si="18"/>
        <v/>
      </c>
      <c r="Y96" s="28" t="str">
        <f t="shared" si="19"/>
        <v/>
      </c>
      <c r="Z96" s="108">
        <f t="shared" si="24"/>
        <v>0</v>
      </c>
      <c r="AA96" s="108" t="str">
        <f t="shared" si="20"/>
        <v/>
      </c>
      <c r="AB96" s="28" t="str">
        <f t="shared" si="21"/>
        <v/>
      </c>
      <c r="AC96" s="4"/>
      <c r="AD96" s="4"/>
    </row>
    <row r="97" spans="1:30" x14ac:dyDescent="0.35">
      <c r="A97" s="149">
        <v>88</v>
      </c>
      <c r="B97" s="63"/>
      <c r="C97" s="63"/>
      <c r="D97" s="122"/>
      <c r="E97" s="111"/>
      <c r="F97" s="112"/>
      <c r="G97" s="113"/>
      <c r="H97" s="63"/>
      <c r="I97" s="66"/>
      <c r="J97" s="64"/>
      <c r="K97" s="67"/>
      <c r="L97" s="164"/>
      <c r="M97" s="164"/>
      <c r="N97" s="15" t="str">
        <f t="shared" si="25"/>
        <v/>
      </c>
      <c r="O97" s="15" t="str">
        <f t="shared" si="14"/>
        <v/>
      </c>
      <c r="P97" s="15" t="str">
        <f t="shared" si="15"/>
        <v/>
      </c>
      <c r="Q97" s="4"/>
      <c r="R97" s="4"/>
      <c r="S97" s="108">
        <v>88</v>
      </c>
      <c r="T97" s="108">
        <f t="shared" si="22"/>
        <v>0</v>
      </c>
      <c r="U97" s="108" t="str">
        <f t="shared" si="16"/>
        <v/>
      </c>
      <c r="V97" s="28" t="str">
        <f t="shared" si="17"/>
        <v/>
      </c>
      <c r="W97" s="108">
        <f t="shared" si="23"/>
        <v>0</v>
      </c>
      <c r="X97" s="108" t="str">
        <f t="shared" si="18"/>
        <v/>
      </c>
      <c r="Y97" s="28" t="str">
        <f t="shared" si="19"/>
        <v/>
      </c>
      <c r="Z97" s="108">
        <f t="shared" si="24"/>
        <v>0</v>
      </c>
      <c r="AA97" s="108" t="str">
        <f t="shared" si="20"/>
        <v/>
      </c>
      <c r="AB97" s="28" t="str">
        <f t="shared" si="21"/>
        <v/>
      </c>
      <c r="AC97" s="4"/>
      <c r="AD97" s="4"/>
    </row>
    <row r="98" spans="1:30" x14ac:dyDescent="0.35">
      <c r="A98" s="149">
        <v>89</v>
      </c>
      <c r="B98" s="63"/>
      <c r="C98" s="63"/>
      <c r="D98" s="122"/>
      <c r="E98" s="111"/>
      <c r="F98" s="112"/>
      <c r="G98" s="113"/>
      <c r="H98" s="63"/>
      <c r="I98" s="66"/>
      <c r="J98" s="64"/>
      <c r="K98" s="67"/>
      <c r="L98" s="164"/>
      <c r="M98" s="164"/>
      <c r="N98" s="15" t="str">
        <f t="shared" si="25"/>
        <v/>
      </c>
      <c r="O98" s="15" t="str">
        <f t="shared" si="14"/>
        <v/>
      </c>
      <c r="P98" s="15" t="str">
        <f t="shared" si="15"/>
        <v/>
      </c>
      <c r="Q98" s="4"/>
      <c r="R98" s="4"/>
      <c r="S98" s="108">
        <v>89</v>
      </c>
      <c r="T98" s="108">
        <f t="shared" si="22"/>
        <v>0</v>
      </c>
      <c r="U98" s="108" t="str">
        <f t="shared" si="16"/>
        <v/>
      </c>
      <c r="V98" s="28" t="str">
        <f t="shared" si="17"/>
        <v/>
      </c>
      <c r="W98" s="108">
        <f t="shared" si="23"/>
        <v>0</v>
      </c>
      <c r="X98" s="108" t="str">
        <f t="shared" si="18"/>
        <v/>
      </c>
      <c r="Y98" s="28" t="str">
        <f t="shared" si="19"/>
        <v/>
      </c>
      <c r="Z98" s="108">
        <f t="shared" si="24"/>
        <v>0</v>
      </c>
      <c r="AA98" s="108" t="str">
        <f t="shared" si="20"/>
        <v/>
      </c>
      <c r="AB98" s="28" t="str">
        <f t="shared" si="21"/>
        <v/>
      </c>
      <c r="AC98" s="4"/>
      <c r="AD98" s="4"/>
    </row>
    <row r="99" spans="1:30" x14ac:dyDescent="0.35">
      <c r="A99" s="149">
        <v>90</v>
      </c>
      <c r="B99" s="63"/>
      <c r="C99" s="63"/>
      <c r="D99" s="122"/>
      <c r="E99" s="111"/>
      <c r="F99" s="112"/>
      <c r="G99" s="113"/>
      <c r="H99" s="63"/>
      <c r="I99" s="66"/>
      <c r="J99" s="64"/>
      <c r="K99" s="67"/>
      <c r="L99" s="164"/>
      <c r="M99" s="164"/>
      <c r="N99" s="15" t="str">
        <f t="shared" si="25"/>
        <v/>
      </c>
      <c r="O99" s="15" t="str">
        <f t="shared" si="14"/>
        <v/>
      </c>
      <c r="P99" s="15" t="str">
        <f t="shared" si="15"/>
        <v/>
      </c>
      <c r="Q99" s="4"/>
      <c r="R99" s="4"/>
      <c r="S99" s="108">
        <v>90</v>
      </c>
      <c r="T99" s="108">
        <f t="shared" si="22"/>
        <v>0</v>
      </c>
      <c r="U99" s="108" t="str">
        <f t="shared" si="16"/>
        <v/>
      </c>
      <c r="V99" s="28" t="str">
        <f t="shared" si="17"/>
        <v/>
      </c>
      <c r="W99" s="108">
        <f t="shared" si="23"/>
        <v>0</v>
      </c>
      <c r="X99" s="108" t="str">
        <f t="shared" si="18"/>
        <v/>
      </c>
      <c r="Y99" s="28" t="str">
        <f t="shared" si="19"/>
        <v/>
      </c>
      <c r="Z99" s="108">
        <f t="shared" si="24"/>
        <v>0</v>
      </c>
      <c r="AA99" s="108" t="str">
        <f t="shared" si="20"/>
        <v/>
      </c>
      <c r="AB99" s="28" t="str">
        <f t="shared" si="21"/>
        <v/>
      </c>
      <c r="AC99" s="4"/>
      <c r="AD99" s="4"/>
    </row>
    <row r="100" spans="1:30" x14ac:dyDescent="0.35">
      <c r="A100" s="149">
        <v>91</v>
      </c>
      <c r="B100" s="63"/>
      <c r="C100" s="63"/>
      <c r="D100" s="122"/>
      <c r="E100" s="111"/>
      <c r="F100" s="112"/>
      <c r="G100" s="113"/>
      <c r="H100" s="63"/>
      <c r="I100" s="66"/>
      <c r="J100" s="64"/>
      <c r="K100" s="67"/>
      <c r="L100" s="164"/>
      <c r="M100" s="164"/>
      <c r="N100" s="15" t="str">
        <f t="shared" si="25"/>
        <v/>
      </c>
      <c r="O100" s="15" t="str">
        <f t="shared" si="14"/>
        <v/>
      </c>
      <c r="P100" s="15" t="str">
        <f t="shared" si="15"/>
        <v/>
      </c>
      <c r="Q100" s="4"/>
      <c r="R100" s="4"/>
      <c r="S100" s="108">
        <v>91</v>
      </c>
      <c r="T100" s="108">
        <f t="shared" si="22"/>
        <v>0</v>
      </c>
      <c r="U100" s="108" t="str">
        <f t="shared" si="16"/>
        <v/>
      </c>
      <c r="V100" s="28" t="str">
        <f t="shared" si="17"/>
        <v/>
      </c>
      <c r="W100" s="108">
        <f t="shared" si="23"/>
        <v>0</v>
      </c>
      <c r="X100" s="108" t="str">
        <f t="shared" si="18"/>
        <v/>
      </c>
      <c r="Y100" s="28" t="str">
        <f t="shared" si="19"/>
        <v/>
      </c>
      <c r="Z100" s="108">
        <f t="shared" si="24"/>
        <v>0</v>
      </c>
      <c r="AA100" s="108" t="str">
        <f t="shared" si="20"/>
        <v/>
      </c>
      <c r="AB100" s="28" t="str">
        <f t="shared" si="21"/>
        <v/>
      </c>
      <c r="AC100" s="4"/>
      <c r="AD100" s="4"/>
    </row>
    <row r="101" spans="1:30" x14ac:dyDescent="0.35">
      <c r="A101" s="149">
        <v>92</v>
      </c>
      <c r="B101" s="63"/>
      <c r="C101" s="63"/>
      <c r="D101" s="122"/>
      <c r="E101" s="111"/>
      <c r="F101" s="112"/>
      <c r="G101" s="113"/>
      <c r="H101" s="63"/>
      <c r="I101" s="66"/>
      <c r="J101" s="64"/>
      <c r="K101" s="67"/>
      <c r="L101" s="164"/>
      <c r="M101" s="164"/>
      <c r="N101" s="15" t="str">
        <f t="shared" si="25"/>
        <v/>
      </c>
      <c r="O101" s="15" t="str">
        <f t="shared" si="14"/>
        <v/>
      </c>
      <c r="P101" s="15" t="str">
        <f t="shared" si="15"/>
        <v/>
      </c>
      <c r="Q101" s="4"/>
      <c r="R101" s="4"/>
      <c r="S101" s="108">
        <v>92</v>
      </c>
      <c r="T101" s="108">
        <f t="shared" si="22"/>
        <v>0</v>
      </c>
      <c r="U101" s="108" t="str">
        <f t="shared" si="16"/>
        <v/>
      </c>
      <c r="V101" s="28" t="str">
        <f t="shared" si="17"/>
        <v/>
      </c>
      <c r="W101" s="108">
        <f t="shared" si="23"/>
        <v>0</v>
      </c>
      <c r="X101" s="108" t="str">
        <f t="shared" si="18"/>
        <v/>
      </c>
      <c r="Y101" s="28" t="str">
        <f t="shared" si="19"/>
        <v/>
      </c>
      <c r="Z101" s="108">
        <f t="shared" si="24"/>
        <v>0</v>
      </c>
      <c r="AA101" s="108" t="str">
        <f t="shared" si="20"/>
        <v/>
      </c>
      <c r="AB101" s="28" t="str">
        <f t="shared" si="21"/>
        <v/>
      </c>
      <c r="AC101" s="4"/>
      <c r="AD101" s="4"/>
    </row>
    <row r="102" spans="1:30" x14ac:dyDescent="0.35">
      <c r="A102" s="149">
        <v>93</v>
      </c>
      <c r="B102" s="63"/>
      <c r="C102" s="63"/>
      <c r="D102" s="122"/>
      <c r="E102" s="111"/>
      <c r="F102" s="112"/>
      <c r="G102" s="113"/>
      <c r="H102" s="63"/>
      <c r="I102" s="66"/>
      <c r="J102" s="64"/>
      <c r="K102" s="67"/>
      <c r="L102" s="164"/>
      <c r="M102" s="164"/>
      <c r="N102" s="15" t="str">
        <f t="shared" si="25"/>
        <v/>
      </c>
      <c r="O102" s="15" t="str">
        <f t="shared" si="14"/>
        <v/>
      </c>
      <c r="P102" s="15" t="str">
        <f t="shared" si="15"/>
        <v/>
      </c>
      <c r="Q102" s="4"/>
      <c r="R102" s="4"/>
      <c r="S102" s="108">
        <v>93</v>
      </c>
      <c r="T102" s="108">
        <f t="shared" si="22"/>
        <v>0</v>
      </c>
      <c r="U102" s="108" t="str">
        <f t="shared" si="16"/>
        <v/>
      </c>
      <c r="V102" s="28" t="str">
        <f t="shared" si="17"/>
        <v/>
      </c>
      <c r="W102" s="108">
        <f t="shared" si="23"/>
        <v>0</v>
      </c>
      <c r="X102" s="108" t="str">
        <f t="shared" si="18"/>
        <v/>
      </c>
      <c r="Y102" s="28" t="str">
        <f t="shared" si="19"/>
        <v/>
      </c>
      <c r="Z102" s="108">
        <f t="shared" si="24"/>
        <v>0</v>
      </c>
      <c r="AA102" s="108" t="str">
        <f t="shared" si="20"/>
        <v/>
      </c>
      <c r="AB102" s="28" t="str">
        <f t="shared" si="21"/>
        <v/>
      </c>
      <c r="AC102" s="4"/>
      <c r="AD102" s="4"/>
    </row>
    <row r="103" spans="1:30" x14ac:dyDescent="0.35">
      <c r="A103" s="149">
        <v>94</v>
      </c>
      <c r="B103" s="63"/>
      <c r="C103" s="63"/>
      <c r="D103" s="122"/>
      <c r="E103" s="111"/>
      <c r="F103" s="112"/>
      <c r="G103" s="113"/>
      <c r="H103" s="63"/>
      <c r="I103" s="66"/>
      <c r="J103" s="64"/>
      <c r="K103" s="67"/>
      <c r="L103" s="164"/>
      <c r="M103" s="164"/>
      <c r="N103" s="15" t="str">
        <f t="shared" si="25"/>
        <v/>
      </c>
      <c r="O103" s="15" t="str">
        <f t="shared" si="14"/>
        <v/>
      </c>
      <c r="P103" s="15" t="str">
        <f t="shared" si="15"/>
        <v/>
      </c>
      <c r="Q103" s="4"/>
      <c r="R103" s="4"/>
      <c r="S103" s="108">
        <v>94</v>
      </c>
      <c r="T103" s="108">
        <f t="shared" si="22"/>
        <v>0</v>
      </c>
      <c r="U103" s="108" t="str">
        <f t="shared" si="16"/>
        <v/>
      </c>
      <c r="V103" s="28" t="str">
        <f t="shared" si="17"/>
        <v/>
      </c>
      <c r="W103" s="108">
        <f t="shared" si="23"/>
        <v>0</v>
      </c>
      <c r="X103" s="108" t="str">
        <f t="shared" si="18"/>
        <v/>
      </c>
      <c r="Y103" s="28" t="str">
        <f t="shared" si="19"/>
        <v/>
      </c>
      <c r="Z103" s="108">
        <f t="shared" si="24"/>
        <v>0</v>
      </c>
      <c r="AA103" s="108" t="str">
        <f t="shared" si="20"/>
        <v/>
      </c>
      <c r="AB103" s="28" t="str">
        <f t="shared" si="21"/>
        <v/>
      </c>
      <c r="AC103" s="4"/>
      <c r="AD103" s="4"/>
    </row>
    <row r="104" spans="1:30" x14ac:dyDescent="0.35">
      <c r="A104" s="149">
        <v>95</v>
      </c>
      <c r="B104" s="63"/>
      <c r="C104" s="63"/>
      <c r="D104" s="122"/>
      <c r="E104" s="111"/>
      <c r="F104" s="112"/>
      <c r="G104" s="113"/>
      <c r="H104" s="63"/>
      <c r="I104" s="66"/>
      <c r="J104" s="64"/>
      <c r="K104" s="67"/>
      <c r="L104" s="164"/>
      <c r="M104" s="164"/>
      <c r="N104" s="15" t="str">
        <f t="shared" si="25"/>
        <v/>
      </c>
      <c r="O104" s="15" t="str">
        <f t="shared" si="14"/>
        <v/>
      </c>
      <c r="P104" s="15" t="str">
        <f t="shared" si="15"/>
        <v/>
      </c>
      <c r="Q104" s="4"/>
      <c r="R104" s="4"/>
      <c r="S104" s="108">
        <v>95</v>
      </c>
      <c r="T104" s="108">
        <f t="shared" si="22"/>
        <v>0</v>
      </c>
      <c r="U104" s="108" t="str">
        <f t="shared" si="16"/>
        <v/>
      </c>
      <c r="V104" s="28" t="str">
        <f t="shared" si="17"/>
        <v/>
      </c>
      <c r="W104" s="108">
        <f t="shared" si="23"/>
        <v>0</v>
      </c>
      <c r="X104" s="108" t="str">
        <f t="shared" si="18"/>
        <v/>
      </c>
      <c r="Y104" s="28" t="str">
        <f t="shared" si="19"/>
        <v/>
      </c>
      <c r="Z104" s="108">
        <f t="shared" si="24"/>
        <v>0</v>
      </c>
      <c r="AA104" s="108" t="str">
        <f t="shared" si="20"/>
        <v/>
      </c>
      <c r="AB104" s="28" t="str">
        <f t="shared" si="21"/>
        <v/>
      </c>
      <c r="AC104" s="4"/>
      <c r="AD104" s="4"/>
    </row>
    <row r="105" spans="1:30" x14ac:dyDescent="0.35">
      <c r="A105" s="149">
        <v>96</v>
      </c>
      <c r="B105" s="63"/>
      <c r="C105" s="63"/>
      <c r="D105" s="122"/>
      <c r="E105" s="111"/>
      <c r="F105" s="112"/>
      <c r="G105" s="113"/>
      <c r="H105" s="63"/>
      <c r="I105" s="66"/>
      <c r="J105" s="64"/>
      <c r="K105" s="67"/>
      <c r="L105" s="164"/>
      <c r="M105" s="164"/>
      <c r="N105" s="15" t="str">
        <f t="shared" si="25"/>
        <v/>
      </c>
      <c r="O105" s="15" t="str">
        <f t="shared" si="14"/>
        <v/>
      </c>
      <c r="P105" s="15" t="str">
        <f t="shared" si="15"/>
        <v/>
      </c>
      <c r="Q105" s="4"/>
      <c r="R105" s="4"/>
      <c r="S105" s="108">
        <v>96</v>
      </c>
      <c r="T105" s="108">
        <f t="shared" si="22"/>
        <v>0</v>
      </c>
      <c r="U105" s="108" t="str">
        <f t="shared" si="16"/>
        <v/>
      </c>
      <c r="V105" s="28" t="str">
        <f t="shared" si="17"/>
        <v/>
      </c>
      <c r="W105" s="108">
        <f t="shared" si="23"/>
        <v>0</v>
      </c>
      <c r="X105" s="108" t="str">
        <f t="shared" si="18"/>
        <v/>
      </c>
      <c r="Y105" s="28" t="str">
        <f t="shared" si="19"/>
        <v/>
      </c>
      <c r="Z105" s="108">
        <f t="shared" si="24"/>
        <v>0</v>
      </c>
      <c r="AA105" s="108" t="str">
        <f t="shared" si="20"/>
        <v/>
      </c>
      <c r="AB105" s="28" t="str">
        <f t="shared" si="21"/>
        <v/>
      </c>
      <c r="AC105" s="4"/>
      <c r="AD105" s="4"/>
    </row>
    <row r="106" spans="1:30" x14ac:dyDescent="0.35">
      <c r="A106" s="149">
        <v>97</v>
      </c>
      <c r="B106" s="63"/>
      <c r="C106" s="63"/>
      <c r="D106" s="122"/>
      <c r="E106" s="111"/>
      <c r="F106" s="112"/>
      <c r="G106" s="113"/>
      <c r="H106" s="63"/>
      <c r="I106" s="66"/>
      <c r="J106" s="64"/>
      <c r="K106" s="67"/>
      <c r="L106" s="164"/>
      <c r="M106" s="164"/>
      <c r="N106" s="15" t="str">
        <f t="shared" si="25"/>
        <v/>
      </c>
      <c r="O106" s="15" t="str">
        <f t="shared" si="14"/>
        <v/>
      </c>
      <c r="P106" s="15" t="str">
        <f t="shared" si="15"/>
        <v/>
      </c>
      <c r="Q106" s="4"/>
      <c r="R106" s="4"/>
      <c r="S106" s="108">
        <v>97</v>
      </c>
      <c r="T106" s="108">
        <f t="shared" si="22"/>
        <v>0</v>
      </c>
      <c r="U106" s="108" t="str">
        <f t="shared" si="16"/>
        <v/>
      </c>
      <c r="V106" s="28" t="str">
        <f t="shared" si="17"/>
        <v/>
      </c>
      <c r="W106" s="108">
        <f t="shared" si="23"/>
        <v>0</v>
      </c>
      <c r="X106" s="108" t="str">
        <f t="shared" si="18"/>
        <v/>
      </c>
      <c r="Y106" s="28" t="str">
        <f t="shared" si="19"/>
        <v/>
      </c>
      <c r="Z106" s="108">
        <f t="shared" si="24"/>
        <v>0</v>
      </c>
      <c r="AA106" s="108" t="str">
        <f t="shared" si="20"/>
        <v/>
      </c>
      <c r="AB106" s="28" t="str">
        <f t="shared" si="21"/>
        <v/>
      </c>
      <c r="AC106" s="4"/>
      <c r="AD106" s="4"/>
    </row>
    <row r="107" spans="1:30" x14ac:dyDescent="0.35">
      <c r="A107" s="149">
        <v>98</v>
      </c>
      <c r="B107" s="63"/>
      <c r="C107" s="63"/>
      <c r="D107" s="122"/>
      <c r="E107" s="111"/>
      <c r="F107" s="112"/>
      <c r="G107" s="113"/>
      <c r="H107" s="63"/>
      <c r="I107" s="66"/>
      <c r="J107" s="64"/>
      <c r="K107" s="67"/>
      <c r="L107" s="164"/>
      <c r="M107" s="164"/>
      <c r="N107" s="15" t="str">
        <f t="shared" si="25"/>
        <v/>
      </c>
      <c r="O107" s="15" t="str">
        <f t="shared" si="14"/>
        <v/>
      </c>
      <c r="P107" s="15" t="str">
        <f t="shared" si="15"/>
        <v/>
      </c>
      <c r="Q107" s="4"/>
      <c r="R107" s="4"/>
      <c r="S107" s="108">
        <v>98</v>
      </c>
      <c r="T107" s="108">
        <f t="shared" si="22"/>
        <v>0</v>
      </c>
      <c r="U107" s="108" t="str">
        <f t="shared" si="16"/>
        <v/>
      </c>
      <c r="V107" s="28" t="str">
        <f t="shared" si="17"/>
        <v/>
      </c>
      <c r="W107" s="108">
        <f t="shared" si="23"/>
        <v>0</v>
      </c>
      <c r="X107" s="108" t="str">
        <f t="shared" si="18"/>
        <v/>
      </c>
      <c r="Y107" s="28" t="str">
        <f t="shared" si="19"/>
        <v/>
      </c>
      <c r="Z107" s="108">
        <f t="shared" si="24"/>
        <v>0</v>
      </c>
      <c r="AA107" s="108" t="str">
        <f t="shared" si="20"/>
        <v/>
      </c>
      <c r="AB107" s="28" t="str">
        <f t="shared" si="21"/>
        <v/>
      </c>
      <c r="AC107" s="4"/>
      <c r="AD107" s="4"/>
    </row>
    <row r="108" spans="1:30" x14ac:dyDescent="0.35">
      <c r="A108" s="149">
        <v>99</v>
      </c>
      <c r="B108" s="63"/>
      <c r="C108" s="63"/>
      <c r="D108" s="122"/>
      <c r="E108" s="111"/>
      <c r="F108" s="112"/>
      <c r="G108" s="113"/>
      <c r="H108" s="63"/>
      <c r="I108" s="66"/>
      <c r="J108" s="64"/>
      <c r="K108" s="67"/>
      <c r="L108" s="164"/>
      <c r="M108" s="164"/>
      <c r="N108" s="15" t="str">
        <f t="shared" si="25"/>
        <v/>
      </c>
      <c r="O108" s="15" t="str">
        <f t="shared" si="14"/>
        <v/>
      </c>
      <c r="P108" s="15" t="str">
        <f t="shared" si="15"/>
        <v/>
      </c>
      <c r="Q108" s="4"/>
      <c r="R108" s="4"/>
      <c r="S108" s="108">
        <v>99</v>
      </c>
      <c r="T108" s="108">
        <f t="shared" si="22"/>
        <v>0</v>
      </c>
      <c r="U108" s="108" t="str">
        <f t="shared" si="16"/>
        <v/>
      </c>
      <c r="V108" s="28" t="str">
        <f t="shared" si="17"/>
        <v/>
      </c>
      <c r="W108" s="108">
        <f t="shared" si="23"/>
        <v>0</v>
      </c>
      <c r="X108" s="108" t="str">
        <f t="shared" si="18"/>
        <v/>
      </c>
      <c r="Y108" s="28" t="str">
        <f t="shared" si="19"/>
        <v/>
      </c>
      <c r="Z108" s="108">
        <f t="shared" si="24"/>
        <v>0</v>
      </c>
      <c r="AA108" s="108" t="str">
        <f t="shared" si="20"/>
        <v/>
      </c>
      <c r="AB108" s="28" t="str">
        <f t="shared" si="21"/>
        <v/>
      </c>
      <c r="AC108" s="4"/>
      <c r="AD108" s="4"/>
    </row>
    <row r="109" spans="1:30" x14ac:dyDescent="0.35">
      <c r="A109" s="149">
        <v>100</v>
      </c>
      <c r="B109" s="63"/>
      <c r="C109" s="63"/>
      <c r="D109" s="122"/>
      <c r="E109" s="111"/>
      <c r="F109" s="112"/>
      <c r="G109" s="113"/>
      <c r="H109" s="63"/>
      <c r="I109" s="66"/>
      <c r="J109" s="64"/>
      <c r="K109" s="67"/>
      <c r="L109" s="164"/>
      <c r="M109" s="164"/>
      <c r="N109" s="15" t="str">
        <f t="shared" si="25"/>
        <v/>
      </c>
      <c r="O109" s="15" t="str">
        <f t="shared" si="14"/>
        <v/>
      </c>
      <c r="P109" s="15" t="str">
        <f t="shared" si="15"/>
        <v/>
      </c>
      <c r="Q109" s="4"/>
      <c r="R109" s="4"/>
      <c r="S109" s="108">
        <v>100</v>
      </c>
      <c r="T109" s="108">
        <f t="shared" si="22"/>
        <v>0</v>
      </c>
      <c r="U109" s="108" t="str">
        <f t="shared" si="16"/>
        <v/>
      </c>
      <c r="V109" s="28" t="str">
        <f t="shared" si="17"/>
        <v/>
      </c>
      <c r="W109" s="108">
        <f t="shared" si="23"/>
        <v>0</v>
      </c>
      <c r="X109" s="108" t="str">
        <f t="shared" si="18"/>
        <v/>
      </c>
      <c r="Y109" s="28" t="str">
        <f t="shared" si="19"/>
        <v/>
      </c>
      <c r="Z109" s="108">
        <f t="shared" si="24"/>
        <v>0</v>
      </c>
      <c r="AA109" s="108" t="str">
        <f t="shared" si="20"/>
        <v/>
      </c>
      <c r="AB109" s="28" t="str">
        <f t="shared" si="21"/>
        <v/>
      </c>
      <c r="AC109" s="4"/>
      <c r="AD109" s="4"/>
    </row>
    <row r="110" spans="1:30" x14ac:dyDescent="0.35">
      <c r="A110" s="149">
        <v>101</v>
      </c>
      <c r="B110" s="63"/>
      <c r="C110" s="63"/>
      <c r="D110" s="122"/>
      <c r="E110" s="111"/>
      <c r="F110" s="112"/>
      <c r="G110" s="113"/>
      <c r="H110" s="63"/>
      <c r="I110" s="66"/>
      <c r="J110" s="64"/>
      <c r="K110" s="67"/>
      <c r="L110" s="164"/>
      <c r="M110" s="164"/>
      <c r="N110" s="15" t="str">
        <f t="shared" si="25"/>
        <v/>
      </c>
      <c r="O110" s="15" t="str">
        <f t="shared" si="14"/>
        <v/>
      </c>
      <c r="P110" s="15" t="str">
        <f t="shared" si="15"/>
        <v/>
      </c>
      <c r="Q110" s="4"/>
      <c r="R110" s="4"/>
      <c r="S110" s="108">
        <v>101</v>
      </c>
      <c r="T110" s="108">
        <f t="shared" si="22"/>
        <v>0</v>
      </c>
      <c r="U110" s="108" t="str">
        <f t="shared" si="16"/>
        <v/>
      </c>
      <c r="V110" s="28" t="str">
        <f t="shared" si="17"/>
        <v/>
      </c>
      <c r="W110" s="108">
        <f t="shared" si="23"/>
        <v>0</v>
      </c>
      <c r="X110" s="108" t="str">
        <f t="shared" si="18"/>
        <v/>
      </c>
      <c r="Y110" s="28" t="str">
        <f t="shared" si="19"/>
        <v/>
      </c>
      <c r="Z110" s="108">
        <f t="shared" si="24"/>
        <v>0</v>
      </c>
      <c r="AA110" s="108" t="str">
        <f t="shared" si="20"/>
        <v/>
      </c>
      <c r="AB110" s="28" t="str">
        <f t="shared" si="21"/>
        <v/>
      </c>
      <c r="AC110" s="4"/>
      <c r="AD110" s="4"/>
    </row>
    <row r="111" spans="1:30" x14ac:dyDescent="0.35">
      <c r="A111" s="149">
        <v>102</v>
      </c>
      <c r="B111" s="63"/>
      <c r="C111" s="63"/>
      <c r="D111" s="122"/>
      <c r="E111" s="111"/>
      <c r="F111" s="112"/>
      <c r="G111" s="113"/>
      <c r="H111" s="63"/>
      <c r="I111" s="66"/>
      <c r="J111" s="64"/>
      <c r="K111" s="67"/>
      <c r="L111" s="164"/>
      <c r="M111" s="164"/>
      <c r="N111" s="15" t="str">
        <f t="shared" si="25"/>
        <v/>
      </c>
      <c r="O111" s="15" t="str">
        <f t="shared" si="14"/>
        <v/>
      </c>
      <c r="P111" s="15" t="str">
        <f t="shared" si="15"/>
        <v/>
      </c>
      <c r="Q111" s="4"/>
      <c r="R111" s="4"/>
      <c r="S111" s="108">
        <v>102</v>
      </c>
      <c r="T111" s="108">
        <f t="shared" si="22"/>
        <v>0</v>
      </c>
      <c r="U111" s="108" t="str">
        <f t="shared" si="16"/>
        <v/>
      </c>
      <c r="V111" s="28" t="str">
        <f t="shared" si="17"/>
        <v/>
      </c>
      <c r="W111" s="108">
        <f t="shared" si="23"/>
        <v>0</v>
      </c>
      <c r="X111" s="108" t="str">
        <f t="shared" si="18"/>
        <v/>
      </c>
      <c r="Y111" s="28" t="str">
        <f t="shared" si="19"/>
        <v/>
      </c>
      <c r="Z111" s="108">
        <f t="shared" si="24"/>
        <v>0</v>
      </c>
      <c r="AA111" s="108" t="str">
        <f t="shared" si="20"/>
        <v/>
      </c>
      <c r="AB111" s="28" t="str">
        <f t="shared" si="21"/>
        <v/>
      </c>
      <c r="AC111" s="4"/>
      <c r="AD111" s="4"/>
    </row>
    <row r="112" spans="1:30" x14ac:dyDescent="0.35">
      <c r="A112" s="149">
        <v>103</v>
      </c>
      <c r="B112" s="63"/>
      <c r="C112" s="63"/>
      <c r="D112" s="122"/>
      <c r="E112" s="111"/>
      <c r="F112" s="112"/>
      <c r="G112" s="113"/>
      <c r="H112" s="63"/>
      <c r="I112" s="66"/>
      <c r="J112" s="64"/>
      <c r="K112" s="67"/>
      <c r="L112" s="164"/>
      <c r="M112" s="164"/>
      <c r="N112" s="15" t="str">
        <f t="shared" si="25"/>
        <v/>
      </c>
      <c r="O112" s="15" t="str">
        <f t="shared" si="14"/>
        <v/>
      </c>
      <c r="P112" s="15" t="str">
        <f t="shared" si="15"/>
        <v/>
      </c>
      <c r="Q112" s="4"/>
      <c r="R112" s="4"/>
      <c r="S112" s="108">
        <v>103</v>
      </c>
      <c r="T112" s="108">
        <f t="shared" si="22"/>
        <v>0</v>
      </c>
      <c r="U112" s="108" t="str">
        <f t="shared" si="16"/>
        <v/>
      </c>
      <c r="V112" s="28" t="str">
        <f t="shared" si="17"/>
        <v/>
      </c>
      <c r="W112" s="108">
        <f t="shared" si="23"/>
        <v>0</v>
      </c>
      <c r="X112" s="108" t="str">
        <f t="shared" si="18"/>
        <v/>
      </c>
      <c r="Y112" s="28" t="str">
        <f t="shared" si="19"/>
        <v/>
      </c>
      <c r="Z112" s="108">
        <f t="shared" si="24"/>
        <v>0</v>
      </c>
      <c r="AA112" s="108" t="str">
        <f t="shared" si="20"/>
        <v/>
      </c>
      <c r="AB112" s="28" t="str">
        <f t="shared" si="21"/>
        <v/>
      </c>
      <c r="AC112" s="4"/>
      <c r="AD112" s="4"/>
    </row>
    <row r="113" spans="1:30" x14ac:dyDescent="0.35">
      <c r="A113" s="149">
        <v>104</v>
      </c>
      <c r="B113" s="63"/>
      <c r="C113" s="63"/>
      <c r="D113" s="122"/>
      <c r="E113" s="111"/>
      <c r="F113" s="112"/>
      <c r="G113" s="113"/>
      <c r="H113" s="63"/>
      <c r="I113" s="66"/>
      <c r="J113" s="64"/>
      <c r="K113" s="67"/>
      <c r="L113" s="164"/>
      <c r="M113" s="164"/>
      <c r="N113" s="15" t="str">
        <f t="shared" si="25"/>
        <v/>
      </c>
      <c r="O113" s="15" t="str">
        <f t="shared" si="14"/>
        <v/>
      </c>
      <c r="P113" s="15" t="str">
        <f t="shared" si="15"/>
        <v/>
      </c>
      <c r="Q113" s="4"/>
      <c r="R113" s="4"/>
      <c r="S113" s="108">
        <v>104</v>
      </c>
      <c r="T113" s="108">
        <f t="shared" si="22"/>
        <v>0</v>
      </c>
      <c r="U113" s="108" t="str">
        <f t="shared" si="16"/>
        <v/>
      </c>
      <c r="V113" s="28" t="str">
        <f t="shared" si="17"/>
        <v/>
      </c>
      <c r="W113" s="108">
        <f t="shared" si="23"/>
        <v>0</v>
      </c>
      <c r="X113" s="108" t="str">
        <f t="shared" si="18"/>
        <v/>
      </c>
      <c r="Y113" s="28" t="str">
        <f t="shared" si="19"/>
        <v/>
      </c>
      <c r="Z113" s="108">
        <f t="shared" si="24"/>
        <v>0</v>
      </c>
      <c r="AA113" s="108" t="str">
        <f t="shared" si="20"/>
        <v/>
      </c>
      <c r="AB113" s="28" t="str">
        <f t="shared" si="21"/>
        <v/>
      </c>
      <c r="AC113" s="4"/>
      <c r="AD113" s="4"/>
    </row>
    <row r="114" spans="1:30" x14ac:dyDescent="0.35">
      <c r="A114" s="149">
        <v>105</v>
      </c>
      <c r="B114" s="63"/>
      <c r="C114" s="63"/>
      <c r="D114" s="122"/>
      <c r="E114" s="111"/>
      <c r="F114" s="112"/>
      <c r="G114" s="113"/>
      <c r="H114" s="63"/>
      <c r="I114" s="66"/>
      <c r="J114" s="64"/>
      <c r="K114" s="67"/>
      <c r="L114" s="164"/>
      <c r="M114" s="164"/>
      <c r="N114" s="15" t="str">
        <f t="shared" si="25"/>
        <v/>
      </c>
      <c r="O114" s="15" t="str">
        <f t="shared" si="14"/>
        <v/>
      </c>
      <c r="P114" s="15" t="str">
        <f t="shared" si="15"/>
        <v/>
      </c>
      <c r="Q114" s="4"/>
      <c r="R114" s="4"/>
      <c r="S114" s="108">
        <v>105</v>
      </c>
      <c r="T114" s="108">
        <f t="shared" si="22"/>
        <v>0</v>
      </c>
      <c r="U114" s="108" t="str">
        <f t="shared" si="16"/>
        <v/>
      </c>
      <c r="V114" s="28" t="str">
        <f t="shared" si="17"/>
        <v/>
      </c>
      <c r="W114" s="108">
        <f t="shared" si="23"/>
        <v>0</v>
      </c>
      <c r="X114" s="108" t="str">
        <f t="shared" si="18"/>
        <v/>
      </c>
      <c r="Y114" s="28" t="str">
        <f t="shared" si="19"/>
        <v/>
      </c>
      <c r="Z114" s="108">
        <f t="shared" si="24"/>
        <v>0</v>
      </c>
      <c r="AA114" s="108" t="str">
        <f t="shared" si="20"/>
        <v/>
      </c>
      <c r="AB114" s="28" t="str">
        <f t="shared" si="21"/>
        <v/>
      </c>
      <c r="AC114" s="4"/>
      <c r="AD114" s="4"/>
    </row>
    <row r="115" spans="1:30" x14ac:dyDescent="0.35">
      <c r="A115" s="149">
        <v>106</v>
      </c>
      <c r="B115" s="63"/>
      <c r="C115" s="63"/>
      <c r="D115" s="122"/>
      <c r="E115" s="111"/>
      <c r="F115" s="112"/>
      <c r="G115" s="113"/>
      <c r="H115" s="63"/>
      <c r="I115" s="66"/>
      <c r="J115" s="64"/>
      <c r="K115" s="67"/>
      <c r="L115" s="164"/>
      <c r="M115" s="164"/>
      <c r="N115" s="15" t="str">
        <f t="shared" si="25"/>
        <v/>
      </c>
      <c r="O115" s="15" t="str">
        <f t="shared" si="14"/>
        <v/>
      </c>
      <c r="P115" s="15" t="str">
        <f t="shared" si="15"/>
        <v/>
      </c>
      <c r="Q115" s="4"/>
      <c r="R115" s="4"/>
      <c r="S115" s="108">
        <v>106</v>
      </c>
      <c r="T115" s="108">
        <f t="shared" si="22"/>
        <v>0</v>
      </c>
      <c r="U115" s="108" t="str">
        <f t="shared" si="16"/>
        <v/>
      </c>
      <c r="V115" s="28" t="str">
        <f t="shared" si="17"/>
        <v/>
      </c>
      <c r="W115" s="108">
        <f t="shared" si="23"/>
        <v>0</v>
      </c>
      <c r="X115" s="108" t="str">
        <f t="shared" si="18"/>
        <v/>
      </c>
      <c r="Y115" s="28" t="str">
        <f t="shared" si="19"/>
        <v/>
      </c>
      <c r="Z115" s="108">
        <f t="shared" si="24"/>
        <v>0</v>
      </c>
      <c r="AA115" s="108" t="str">
        <f t="shared" si="20"/>
        <v/>
      </c>
      <c r="AB115" s="28" t="str">
        <f t="shared" si="21"/>
        <v/>
      </c>
      <c r="AC115" s="4"/>
      <c r="AD115" s="4"/>
    </row>
    <row r="116" spans="1:30" x14ac:dyDescent="0.35">
      <c r="A116" s="149">
        <v>107</v>
      </c>
      <c r="B116" s="63"/>
      <c r="C116" s="63"/>
      <c r="D116" s="122"/>
      <c r="E116" s="111"/>
      <c r="F116" s="112"/>
      <c r="G116" s="113"/>
      <c r="H116" s="63"/>
      <c r="I116" s="66"/>
      <c r="J116" s="64"/>
      <c r="K116" s="67"/>
      <c r="L116" s="164"/>
      <c r="M116" s="164"/>
      <c r="N116" s="15" t="str">
        <f t="shared" si="25"/>
        <v/>
      </c>
      <c r="O116" s="15" t="str">
        <f t="shared" si="14"/>
        <v/>
      </c>
      <c r="P116" s="15" t="str">
        <f t="shared" si="15"/>
        <v/>
      </c>
      <c r="Q116" s="4"/>
      <c r="R116" s="4"/>
      <c r="S116" s="108">
        <v>107</v>
      </c>
      <c r="T116" s="108">
        <f t="shared" si="22"/>
        <v>0</v>
      </c>
      <c r="U116" s="108" t="str">
        <f t="shared" si="16"/>
        <v/>
      </c>
      <c r="V116" s="28" t="str">
        <f t="shared" si="17"/>
        <v/>
      </c>
      <c r="W116" s="108">
        <f t="shared" si="23"/>
        <v>0</v>
      </c>
      <c r="X116" s="108" t="str">
        <f t="shared" si="18"/>
        <v/>
      </c>
      <c r="Y116" s="28" t="str">
        <f t="shared" si="19"/>
        <v/>
      </c>
      <c r="Z116" s="108">
        <f t="shared" si="24"/>
        <v>0</v>
      </c>
      <c r="AA116" s="108" t="str">
        <f t="shared" si="20"/>
        <v/>
      </c>
      <c r="AB116" s="28" t="str">
        <f t="shared" si="21"/>
        <v/>
      </c>
      <c r="AC116" s="4"/>
      <c r="AD116" s="4"/>
    </row>
    <row r="117" spans="1:30" x14ac:dyDescent="0.35">
      <c r="A117" s="149">
        <v>108</v>
      </c>
      <c r="B117" s="63"/>
      <c r="C117" s="63"/>
      <c r="D117" s="122"/>
      <c r="E117" s="111"/>
      <c r="F117" s="112"/>
      <c r="G117" s="113"/>
      <c r="H117" s="63"/>
      <c r="I117" s="66"/>
      <c r="J117" s="64"/>
      <c r="K117" s="67"/>
      <c r="L117" s="164"/>
      <c r="M117" s="164"/>
      <c r="N117" s="15" t="str">
        <f t="shared" si="25"/>
        <v/>
      </c>
      <c r="O117" s="15" t="str">
        <f t="shared" si="14"/>
        <v/>
      </c>
      <c r="P117" s="15" t="str">
        <f t="shared" si="15"/>
        <v/>
      </c>
      <c r="Q117" s="4"/>
      <c r="R117" s="4"/>
      <c r="S117" s="108">
        <v>108</v>
      </c>
      <c r="T117" s="108">
        <f t="shared" si="22"/>
        <v>0</v>
      </c>
      <c r="U117" s="108" t="str">
        <f t="shared" si="16"/>
        <v/>
      </c>
      <c r="V117" s="28" t="str">
        <f t="shared" si="17"/>
        <v/>
      </c>
      <c r="W117" s="108">
        <f t="shared" si="23"/>
        <v>0</v>
      </c>
      <c r="X117" s="108" t="str">
        <f t="shared" si="18"/>
        <v/>
      </c>
      <c r="Y117" s="28" t="str">
        <f t="shared" si="19"/>
        <v/>
      </c>
      <c r="Z117" s="108">
        <f t="shared" si="24"/>
        <v>0</v>
      </c>
      <c r="AA117" s="108" t="str">
        <f t="shared" si="20"/>
        <v/>
      </c>
      <c r="AB117" s="28" t="str">
        <f t="shared" si="21"/>
        <v/>
      </c>
      <c r="AC117" s="4"/>
      <c r="AD117" s="4"/>
    </row>
    <row r="118" spans="1:30" x14ac:dyDescent="0.35">
      <c r="A118" s="149">
        <v>109</v>
      </c>
      <c r="B118" s="63"/>
      <c r="C118" s="63"/>
      <c r="D118" s="122"/>
      <c r="E118" s="111"/>
      <c r="F118" s="112"/>
      <c r="G118" s="113"/>
      <c r="H118" s="63"/>
      <c r="I118" s="66"/>
      <c r="J118" s="64"/>
      <c r="K118" s="67"/>
      <c r="L118" s="164"/>
      <c r="M118" s="164"/>
      <c r="N118" s="15" t="str">
        <f t="shared" si="25"/>
        <v/>
      </c>
      <c r="O118" s="15" t="str">
        <f t="shared" si="14"/>
        <v/>
      </c>
      <c r="P118" s="15" t="str">
        <f t="shared" si="15"/>
        <v/>
      </c>
      <c r="Q118" s="4"/>
      <c r="R118" s="4"/>
      <c r="S118" s="108">
        <v>109</v>
      </c>
      <c r="T118" s="108">
        <f t="shared" si="22"/>
        <v>0</v>
      </c>
      <c r="U118" s="108" t="str">
        <f t="shared" si="16"/>
        <v/>
      </c>
      <c r="V118" s="28" t="str">
        <f t="shared" si="17"/>
        <v/>
      </c>
      <c r="W118" s="108">
        <f t="shared" si="23"/>
        <v>0</v>
      </c>
      <c r="X118" s="108" t="str">
        <f t="shared" si="18"/>
        <v/>
      </c>
      <c r="Y118" s="28" t="str">
        <f t="shared" si="19"/>
        <v/>
      </c>
      <c r="Z118" s="108">
        <f t="shared" si="24"/>
        <v>0</v>
      </c>
      <c r="AA118" s="108" t="str">
        <f t="shared" si="20"/>
        <v/>
      </c>
      <c r="AB118" s="28" t="str">
        <f t="shared" si="21"/>
        <v/>
      </c>
      <c r="AC118" s="4"/>
      <c r="AD118" s="4"/>
    </row>
    <row r="119" spans="1:30" x14ac:dyDescent="0.35">
      <c r="A119" s="149">
        <v>110</v>
      </c>
      <c r="B119" s="63"/>
      <c r="C119" s="63"/>
      <c r="D119" s="122"/>
      <c r="E119" s="111"/>
      <c r="F119" s="112"/>
      <c r="G119" s="113"/>
      <c r="H119" s="63"/>
      <c r="I119" s="66"/>
      <c r="J119" s="64"/>
      <c r="K119" s="67"/>
      <c r="L119" s="164"/>
      <c r="M119" s="164"/>
      <c r="N119" s="15" t="str">
        <f t="shared" si="25"/>
        <v/>
      </c>
      <c r="O119" s="15" t="str">
        <f t="shared" si="14"/>
        <v/>
      </c>
      <c r="P119" s="15" t="str">
        <f t="shared" si="15"/>
        <v/>
      </c>
      <c r="Q119" s="4"/>
      <c r="R119" s="4"/>
      <c r="S119" s="108">
        <v>110</v>
      </c>
      <c r="T119" s="108">
        <f t="shared" si="22"/>
        <v>0</v>
      </c>
      <c r="U119" s="108" t="str">
        <f t="shared" si="16"/>
        <v/>
      </c>
      <c r="V119" s="28" t="str">
        <f t="shared" si="17"/>
        <v/>
      </c>
      <c r="W119" s="108">
        <f t="shared" si="23"/>
        <v>0</v>
      </c>
      <c r="X119" s="108" t="str">
        <f t="shared" si="18"/>
        <v/>
      </c>
      <c r="Y119" s="28" t="str">
        <f t="shared" si="19"/>
        <v/>
      </c>
      <c r="Z119" s="108">
        <f t="shared" si="24"/>
        <v>0</v>
      </c>
      <c r="AA119" s="108" t="str">
        <f t="shared" si="20"/>
        <v/>
      </c>
      <c r="AB119" s="28" t="str">
        <f t="shared" si="21"/>
        <v/>
      </c>
      <c r="AC119" s="4"/>
      <c r="AD119" s="4"/>
    </row>
    <row r="120" spans="1:30" x14ac:dyDescent="0.35">
      <c r="A120" s="149">
        <v>111</v>
      </c>
      <c r="B120" s="63"/>
      <c r="C120" s="63"/>
      <c r="D120" s="122"/>
      <c r="E120" s="111"/>
      <c r="F120" s="112"/>
      <c r="G120" s="113"/>
      <c r="H120" s="63"/>
      <c r="I120" s="66"/>
      <c r="J120" s="64"/>
      <c r="K120" s="67"/>
      <c r="L120" s="164"/>
      <c r="M120" s="164"/>
      <c r="N120" s="15" t="str">
        <f t="shared" si="25"/>
        <v/>
      </c>
      <c r="O120" s="15" t="str">
        <f t="shared" si="14"/>
        <v/>
      </c>
      <c r="P120" s="15" t="str">
        <f t="shared" si="15"/>
        <v/>
      </c>
      <c r="Q120" s="4"/>
      <c r="R120" s="4"/>
      <c r="S120" s="108">
        <v>111</v>
      </c>
      <c r="T120" s="108">
        <f t="shared" si="22"/>
        <v>0</v>
      </c>
      <c r="U120" s="108" t="str">
        <f t="shared" si="16"/>
        <v/>
      </c>
      <c r="V120" s="28" t="str">
        <f t="shared" si="17"/>
        <v/>
      </c>
      <c r="W120" s="108">
        <f t="shared" si="23"/>
        <v>0</v>
      </c>
      <c r="X120" s="108" t="str">
        <f t="shared" si="18"/>
        <v/>
      </c>
      <c r="Y120" s="28" t="str">
        <f t="shared" si="19"/>
        <v/>
      </c>
      <c r="Z120" s="108">
        <f t="shared" si="24"/>
        <v>0</v>
      </c>
      <c r="AA120" s="108" t="str">
        <f t="shared" si="20"/>
        <v/>
      </c>
      <c r="AB120" s="28" t="str">
        <f t="shared" si="21"/>
        <v/>
      </c>
      <c r="AC120" s="4"/>
      <c r="AD120" s="4"/>
    </row>
    <row r="121" spans="1:30" x14ac:dyDescent="0.35">
      <c r="A121" s="149">
        <v>112</v>
      </c>
      <c r="B121" s="63"/>
      <c r="C121" s="63"/>
      <c r="D121" s="122"/>
      <c r="E121" s="111"/>
      <c r="F121" s="112"/>
      <c r="G121" s="113"/>
      <c r="H121" s="63"/>
      <c r="I121" s="66"/>
      <c r="J121" s="64"/>
      <c r="K121" s="67"/>
      <c r="L121" s="164"/>
      <c r="M121" s="164"/>
      <c r="N121" s="15" t="str">
        <f t="shared" si="25"/>
        <v/>
      </c>
      <c r="O121" s="15" t="str">
        <f t="shared" si="14"/>
        <v/>
      </c>
      <c r="P121" s="15" t="str">
        <f t="shared" si="15"/>
        <v/>
      </c>
      <c r="Q121" s="4"/>
      <c r="R121" s="4"/>
      <c r="S121" s="108">
        <v>112</v>
      </c>
      <c r="T121" s="108">
        <f t="shared" si="22"/>
        <v>0</v>
      </c>
      <c r="U121" s="108" t="str">
        <f t="shared" si="16"/>
        <v/>
      </c>
      <c r="V121" s="28" t="str">
        <f t="shared" si="17"/>
        <v/>
      </c>
      <c r="W121" s="108">
        <f t="shared" si="23"/>
        <v>0</v>
      </c>
      <c r="X121" s="108" t="str">
        <f t="shared" si="18"/>
        <v/>
      </c>
      <c r="Y121" s="28" t="str">
        <f t="shared" si="19"/>
        <v/>
      </c>
      <c r="Z121" s="108">
        <f t="shared" si="24"/>
        <v>0</v>
      </c>
      <c r="AA121" s="108" t="str">
        <f t="shared" si="20"/>
        <v/>
      </c>
      <c r="AB121" s="28" t="str">
        <f t="shared" si="21"/>
        <v/>
      </c>
      <c r="AC121" s="4"/>
      <c r="AD121" s="4"/>
    </row>
    <row r="122" spans="1:30" x14ac:dyDescent="0.35">
      <c r="A122" s="149">
        <v>113</v>
      </c>
      <c r="B122" s="63"/>
      <c r="C122" s="63"/>
      <c r="D122" s="122"/>
      <c r="E122" s="111"/>
      <c r="F122" s="112"/>
      <c r="G122" s="113"/>
      <c r="H122" s="63"/>
      <c r="I122" s="66"/>
      <c r="J122" s="64"/>
      <c r="K122" s="67"/>
      <c r="L122" s="164"/>
      <c r="M122" s="164"/>
      <c r="N122" s="15" t="str">
        <f t="shared" si="25"/>
        <v/>
      </c>
      <c r="O122" s="15" t="str">
        <f t="shared" si="14"/>
        <v/>
      </c>
      <c r="P122" s="15" t="str">
        <f t="shared" si="15"/>
        <v/>
      </c>
      <c r="Q122" s="4"/>
      <c r="R122" s="4"/>
      <c r="S122" s="108">
        <v>113</v>
      </c>
      <c r="T122" s="108">
        <f t="shared" si="22"/>
        <v>0</v>
      </c>
      <c r="U122" s="108" t="str">
        <f t="shared" si="16"/>
        <v/>
      </c>
      <c r="V122" s="28" t="str">
        <f t="shared" si="17"/>
        <v/>
      </c>
      <c r="W122" s="108">
        <f t="shared" si="23"/>
        <v>0</v>
      </c>
      <c r="X122" s="108" t="str">
        <f t="shared" si="18"/>
        <v/>
      </c>
      <c r="Y122" s="28" t="str">
        <f t="shared" si="19"/>
        <v/>
      </c>
      <c r="Z122" s="108">
        <f t="shared" si="24"/>
        <v>0</v>
      </c>
      <c r="AA122" s="108" t="str">
        <f t="shared" si="20"/>
        <v/>
      </c>
      <c r="AB122" s="28" t="str">
        <f t="shared" si="21"/>
        <v/>
      </c>
      <c r="AC122" s="4"/>
      <c r="AD122" s="4"/>
    </row>
    <row r="123" spans="1:30" x14ac:dyDescent="0.35">
      <c r="A123" s="149">
        <v>114</v>
      </c>
      <c r="B123" s="63"/>
      <c r="C123" s="63"/>
      <c r="D123" s="122"/>
      <c r="E123" s="111"/>
      <c r="F123" s="112"/>
      <c r="G123" s="113"/>
      <c r="H123" s="63"/>
      <c r="I123" s="66"/>
      <c r="J123" s="64"/>
      <c r="K123" s="67"/>
      <c r="L123" s="164"/>
      <c r="M123" s="164"/>
      <c r="N123" s="15" t="str">
        <f t="shared" si="25"/>
        <v/>
      </c>
      <c r="O123" s="15" t="str">
        <f t="shared" si="14"/>
        <v/>
      </c>
      <c r="P123" s="15" t="str">
        <f t="shared" si="15"/>
        <v/>
      </c>
      <c r="Q123" s="4"/>
      <c r="R123" s="4"/>
      <c r="S123" s="108">
        <v>114</v>
      </c>
      <c r="T123" s="108">
        <f t="shared" si="22"/>
        <v>0</v>
      </c>
      <c r="U123" s="108" t="str">
        <f t="shared" si="16"/>
        <v/>
      </c>
      <c r="V123" s="28" t="str">
        <f t="shared" si="17"/>
        <v/>
      </c>
      <c r="W123" s="108">
        <f t="shared" si="23"/>
        <v>0</v>
      </c>
      <c r="X123" s="108" t="str">
        <f t="shared" si="18"/>
        <v/>
      </c>
      <c r="Y123" s="28" t="str">
        <f t="shared" si="19"/>
        <v/>
      </c>
      <c r="Z123" s="108">
        <f t="shared" si="24"/>
        <v>0</v>
      </c>
      <c r="AA123" s="108" t="str">
        <f t="shared" si="20"/>
        <v/>
      </c>
      <c r="AB123" s="28" t="str">
        <f t="shared" si="21"/>
        <v/>
      </c>
      <c r="AC123" s="4"/>
      <c r="AD123" s="4"/>
    </row>
    <row r="124" spans="1:30" x14ac:dyDescent="0.35">
      <c r="A124" s="149">
        <v>115</v>
      </c>
      <c r="B124" s="63"/>
      <c r="C124" s="63"/>
      <c r="D124" s="122"/>
      <c r="E124" s="111"/>
      <c r="F124" s="112"/>
      <c r="G124" s="113"/>
      <c r="H124" s="63"/>
      <c r="I124" s="66"/>
      <c r="J124" s="64"/>
      <c r="K124" s="67"/>
      <c r="L124" s="164"/>
      <c r="M124" s="164"/>
      <c r="N124" s="15" t="str">
        <f t="shared" si="25"/>
        <v/>
      </c>
      <c r="O124" s="15" t="str">
        <f t="shared" si="14"/>
        <v/>
      </c>
      <c r="P124" s="15" t="str">
        <f t="shared" si="15"/>
        <v/>
      </c>
      <c r="Q124" s="4"/>
      <c r="R124" s="4"/>
      <c r="S124" s="108">
        <v>115</v>
      </c>
      <c r="T124" s="108">
        <f t="shared" si="22"/>
        <v>0</v>
      </c>
      <c r="U124" s="108" t="str">
        <f t="shared" si="16"/>
        <v/>
      </c>
      <c r="V124" s="28" t="str">
        <f t="shared" si="17"/>
        <v/>
      </c>
      <c r="W124" s="108">
        <f t="shared" si="23"/>
        <v>0</v>
      </c>
      <c r="X124" s="108" t="str">
        <f t="shared" si="18"/>
        <v/>
      </c>
      <c r="Y124" s="28" t="str">
        <f t="shared" si="19"/>
        <v/>
      </c>
      <c r="Z124" s="108">
        <f t="shared" si="24"/>
        <v>0</v>
      </c>
      <c r="AA124" s="108" t="str">
        <f t="shared" si="20"/>
        <v/>
      </c>
      <c r="AB124" s="28" t="str">
        <f t="shared" si="21"/>
        <v/>
      </c>
      <c r="AC124" s="4"/>
      <c r="AD124" s="4"/>
    </row>
    <row r="125" spans="1:30" x14ac:dyDescent="0.35">
      <c r="A125" s="149">
        <v>116</v>
      </c>
      <c r="B125" s="63"/>
      <c r="C125" s="63"/>
      <c r="D125" s="122"/>
      <c r="E125" s="111"/>
      <c r="F125" s="112"/>
      <c r="G125" s="113"/>
      <c r="H125" s="63"/>
      <c r="I125" s="66"/>
      <c r="J125" s="64"/>
      <c r="K125" s="67"/>
      <c r="L125" s="164"/>
      <c r="M125" s="164"/>
      <c r="N125" s="15" t="str">
        <f t="shared" si="25"/>
        <v/>
      </c>
      <c r="O125" s="15" t="str">
        <f t="shared" si="14"/>
        <v/>
      </c>
      <c r="P125" s="15" t="str">
        <f t="shared" si="15"/>
        <v/>
      </c>
      <c r="Q125" s="4"/>
      <c r="R125" s="4"/>
      <c r="S125" s="108">
        <v>116</v>
      </c>
      <c r="T125" s="108">
        <f t="shared" si="22"/>
        <v>0</v>
      </c>
      <c r="U125" s="108" t="str">
        <f t="shared" si="16"/>
        <v/>
      </c>
      <c r="V125" s="28" t="str">
        <f t="shared" si="17"/>
        <v/>
      </c>
      <c r="W125" s="108">
        <f t="shared" si="23"/>
        <v>0</v>
      </c>
      <c r="X125" s="108" t="str">
        <f t="shared" si="18"/>
        <v/>
      </c>
      <c r="Y125" s="28" t="str">
        <f t="shared" si="19"/>
        <v/>
      </c>
      <c r="Z125" s="108">
        <f t="shared" si="24"/>
        <v>0</v>
      </c>
      <c r="AA125" s="108" t="str">
        <f t="shared" si="20"/>
        <v/>
      </c>
      <c r="AB125" s="28" t="str">
        <f t="shared" si="21"/>
        <v/>
      </c>
      <c r="AC125" s="4"/>
      <c r="AD125" s="4"/>
    </row>
    <row r="126" spans="1:30" x14ac:dyDescent="0.35">
      <c r="A126" s="149">
        <v>117</v>
      </c>
      <c r="B126" s="63"/>
      <c r="C126" s="63"/>
      <c r="D126" s="122"/>
      <c r="E126" s="111"/>
      <c r="F126" s="112"/>
      <c r="G126" s="113"/>
      <c r="H126" s="63"/>
      <c r="I126" s="66"/>
      <c r="J126" s="64"/>
      <c r="K126" s="67"/>
      <c r="L126" s="164"/>
      <c r="M126" s="164"/>
      <c r="N126" s="15" t="str">
        <f t="shared" si="25"/>
        <v/>
      </c>
      <c r="O126" s="15" t="str">
        <f t="shared" si="14"/>
        <v/>
      </c>
      <c r="P126" s="15" t="str">
        <f t="shared" si="15"/>
        <v/>
      </c>
      <c r="Q126" s="4"/>
      <c r="R126" s="4"/>
      <c r="S126" s="108">
        <v>117</v>
      </c>
      <c r="T126" s="108">
        <f t="shared" si="22"/>
        <v>0</v>
      </c>
      <c r="U126" s="108" t="str">
        <f t="shared" si="16"/>
        <v/>
      </c>
      <c r="V126" s="28" t="str">
        <f t="shared" si="17"/>
        <v/>
      </c>
      <c r="W126" s="108">
        <f t="shared" si="23"/>
        <v>0</v>
      </c>
      <c r="X126" s="108" t="str">
        <f t="shared" si="18"/>
        <v/>
      </c>
      <c r="Y126" s="28" t="str">
        <f t="shared" si="19"/>
        <v/>
      </c>
      <c r="Z126" s="108">
        <f t="shared" si="24"/>
        <v>0</v>
      </c>
      <c r="AA126" s="108" t="str">
        <f t="shared" si="20"/>
        <v/>
      </c>
      <c r="AB126" s="28" t="str">
        <f t="shared" si="21"/>
        <v/>
      </c>
      <c r="AC126" s="4"/>
      <c r="AD126" s="4"/>
    </row>
    <row r="127" spans="1:30" x14ac:dyDescent="0.35">
      <c r="A127" s="149">
        <v>118</v>
      </c>
      <c r="B127" s="63"/>
      <c r="C127" s="63"/>
      <c r="D127" s="122"/>
      <c r="E127" s="111"/>
      <c r="F127" s="112"/>
      <c r="G127" s="113"/>
      <c r="H127" s="63"/>
      <c r="I127" s="66"/>
      <c r="J127" s="64"/>
      <c r="K127" s="67"/>
      <c r="L127" s="164"/>
      <c r="M127" s="164"/>
      <c r="N127" s="15" t="str">
        <f t="shared" si="25"/>
        <v/>
      </c>
      <c r="O127" s="15" t="str">
        <f t="shared" si="14"/>
        <v/>
      </c>
      <c r="P127" s="15" t="str">
        <f t="shared" si="15"/>
        <v/>
      </c>
      <c r="Q127" s="4"/>
      <c r="R127" s="4"/>
      <c r="S127" s="108">
        <v>118</v>
      </c>
      <c r="T127" s="108">
        <f t="shared" si="22"/>
        <v>0</v>
      </c>
      <c r="U127" s="108" t="str">
        <f t="shared" si="16"/>
        <v/>
      </c>
      <c r="V127" s="28" t="str">
        <f t="shared" si="17"/>
        <v/>
      </c>
      <c r="W127" s="108">
        <f t="shared" si="23"/>
        <v>0</v>
      </c>
      <c r="X127" s="108" t="str">
        <f t="shared" si="18"/>
        <v/>
      </c>
      <c r="Y127" s="28" t="str">
        <f t="shared" si="19"/>
        <v/>
      </c>
      <c r="Z127" s="108">
        <f t="shared" si="24"/>
        <v>0</v>
      </c>
      <c r="AA127" s="108" t="str">
        <f t="shared" si="20"/>
        <v/>
      </c>
      <c r="AB127" s="28" t="str">
        <f t="shared" si="21"/>
        <v/>
      </c>
      <c r="AC127" s="4"/>
      <c r="AD127" s="4"/>
    </row>
    <row r="128" spans="1:30" x14ac:dyDescent="0.35">
      <c r="A128" s="149">
        <v>119</v>
      </c>
      <c r="B128" s="63"/>
      <c r="C128" s="63"/>
      <c r="D128" s="122"/>
      <c r="E128" s="111"/>
      <c r="F128" s="112"/>
      <c r="G128" s="113"/>
      <c r="H128" s="63"/>
      <c r="I128" s="66"/>
      <c r="J128" s="64"/>
      <c r="K128" s="67"/>
      <c r="L128" s="164"/>
      <c r="M128" s="164"/>
      <c r="N128" s="15" t="str">
        <f t="shared" si="25"/>
        <v/>
      </c>
      <c r="O128" s="15" t="str">
        <f t="shared" si="14"/>
        <v/>
      </c>
      <c r="P128" s="15" t="str">
        <f t="shared" si="15"/>
        <v/>
      </c>
      <c r="Q128" s="4"/>
      <c r="R128" s="4"/>
      <c r="S128" s="108">
        <v>119</v>
      </c>
      <c r="T128" s="108">
        <f t="shared" si="22"/>
        <v>0</v>
      </c>
      <c r="U128" s="108" t="str">
        <f t="shared" si="16"/>
        <v/>
      </c>
      <c r="V128" s="28" t="str">
        <f t="shared" si="17"/>
        <v/>
      </c>
      <c r="W128" s="108">
        <f t="shared" si="23"/>
        <v>0</v>
      </c>
      <c r="X128" s="108" t="str">
        <f t="shared" si="18"/>
        <v/>
      </c>
      <c r="Y128" s="28" t="str">
        <f t="shared" si="19"/>
        <v/>
      </c>
      <c r="Z128" s="108">
        <f t="shared" si="24"/>
        <v>0</v>
      </c>
      <c r="AA128" s="108" t="str">
        <f t="shared" si="20"/>
        <v/>
      </c>
      <c r="AB128" s="28" t="str">
        <f t="shared" si="21"/>
        <v/>
      </c>
      <c r="AC128" s="4"/>
      <c r="AD128" s="4"/>
    </row>
    <row r="129" spans="1:30" x14ac:dyDescent="0.35">
      <c r="A129" s="149">
        <v>120</v>
      </c>
      <c r="B129" s="63"/>
      <c r="C129" s="63"/>
      <c r="D129" s="122"/>
      <c r="E129" s="111"/>
      <c r="F129" s="112"/>
      <c r="G129" s="113"/>
      <c r="H129" s="63"/>
      <c r="I129" s="66"/>
      <c r="J129" s="64"/>
      <c r="K129" s="67"/>
      <c r="L129" s="164"/>
      <c r="M129" s="164"/>
      <c r="N129" s="15" t="str">
        <f t="shared" si="25"/>
        <v/>
      </c>
      <c r="O129" s="15" t="str">
        <f t="shared" si="14"/>
        <v/>
      </c>
      <c r="P129" s="15" t="str">
        <f t="shared" si="15"/>
        <v/>
      </c>
      <c r="Q129" s="4"/>
      <c r="R129" s="4"/>
      <c r="S129" s="108">
        <v>120</v>
      </c>
      <c r="T129" s="108">
        <f t="shared" si="22"/>
        <v>0</v>
      </c>
      <c r="U129" s="108" t="str">
        <f t="shared" si="16"/>
        <v/>
      </c>
      <c r="V129" s="28" t="str">
        <f t="shared" si="17"/>
        <v/>
      </c>
      <c r="W129" s="108">
        <f t="shared" si="23"/>
        <v>0</v>
      </c>
      <c r="X129" s="108" t="str">
        <f t="shared" si="18"/>
        <v/>
      </c>
      <c r="Y129" s="28" t="str">
        <f t="shared" si="19"/>
        <v/>
      </c>
      <c r="Z129" s="108">
        <f t="shared" si="24"/>
        <v>0</v>
      </c>
      <c r="AA129" s="108" t="str">
        <f t="shared" si="20"/>
        <v/>
      </c>
      <c r="AB129" s="28" t="str">
        <f t="shared" si="21"/>
        <v/>
      </c>
      <c r="AC129" s="4"/>
      <c r="AD129" s="4"/>
    </row>
    <row r="130" spans="1:30" x14ac:dyDescent="0.35">
      <c r="A130" s="149">
        <v>121</v>
      </c>
      <c r="B130" s="63"/>
      <c r="C130" s="63"/>
      <c r="D130" s="122"/>
      <c r="E130" s="111"/>
      <c r="F130" s="112"/>
      <c r="G130" s="113"/>
      <c r="H130" s="63"/>
      <c r="I130" s="66"/>
      <c r="J130" s="64"/>
      <c r="K130" s="67"/>
      <c r="L130" s="164"/>
      <c r="M130" s="164"/>
      <c r="N130" s="15" t="str">
        <f t="shared" si="25"/>
        <v/>
      </c>
      <c r="O130" s="15" t="str">
        <f t="shared" si="14"/>
        <v/>
      </c>
      <c r="P130" s="15" t="str">
        <f t="shared" si="15"/>
        <v/>
      </c>
      <c r="Q130" s="4"/>
      <c r="R130" s="4"/>
      <c r="S130" s="108">
        <v>121</v>
      </c>
      <c r="T130" s="108">
        <f t="shared" si="22"/>
        <v>0</v>
      </c>
      <c r="U130" s="108" t="str">
        <f t="shared" si="16"/>
        <v/>
      </c>
      <c r="V130" s="28" t="str">
        <f t="shared" si="17"/>
        <v/>
      </c>
      <c r="W130" s="108">
        <f t="shared" si="23"/>
        <v>0</v>
      </c>
      <c r="X130" s="108" t="str">
        <f t="shared" si="18"/>
        <v/>
      </c>
      <c r="Y130" s="28" t="str">
        <f t="shared" si="19"/>
        <v/>
      </c>
      <c r="Z130" s="108">
        <f t="shared" si="24"/>
        <v>0</v>
      </c>
      <c r="AA130" s="108" t="str">
        <f t="shared" si="20"/>
        <v/>
      </c>
      <c r="AB130" s="28" t="str">
        <f t="shared" si="21"/>
        <v/>
      </c>
      <c r="AC130" s="4"/>
      <c r="AD130" s="4"/>
    </row>
    <row r="131" spans="1:30" x14ac:dyDescent="0.35">
      <c r="A131" s="149">
        <v>122</v>
      </c>
      <c r="B131" s="63"/>
      <c r="C131" s="63"/>
      <c r="D131" s="122"/>
      <c r="E131" s="111"/>
      <c r="F131" s="112"/>
      <c r="G131" s="113"/>
      <c r="H131" s="63"/>
      <c r="I131" s="66"/>
      <c r="J131" s="64"/>
      <c r="K131" s="67"/>
      <c r="L131" s="164"/>
      <c r="M131" s="164"/>
      <c r="N131" s="15" t="str">
        <f t="shared" si="25"/>
        <v/>
      </c>
      <c r="O131" s="15" t="str">
        <f t="shared" si="14"/>
        <v/>
      </c>
      <c r="P131" s="15" t="str">
        <f t="shared" si="15"/>
        <v/>
      </c>
      <c r="Q131" s="4"/>
      <c r="R131" s="4"/>
      <c r="S131" s="108">
        <v>122</v>
      </c>
      <c r="T131" s="108">
        <f t="shared" si="22"/>
        <v>0</v>
      </c>
      <c r="U131" s="108" t="str">
        <f t="shared" si="16"/>
        <v/>
      </c>
      <c r="V131" s="28" t="str">
        <f t="shared" si="17"/>
        <v/>
      </c>
      <c r="W131" s="108">
        <f t="shared" si="23"/>
        <v>0</v>
      </c>
      <c r="X131" s="108" t="str">
        <f t="shared" si="18"/>
        <v/>
      </c>
      <c r="Y131" s="28" t="str">
        <f t="shared" si="19"/>
        <v/>
      </c>
      <c r="Z131" s="108">
        <f t="shared" si="24"/>
        <v>0</v>
      </c>
      <c r="AA131" s="108" t="str">
        <f t="shared" si="20"/>
        <v/>
      </c>
      <c r="AB131" s="28" t="str">
        <f t="shared" si="21"/>
        <v/>
      </c>
      <c r="AC131" s="4"/>
      <c r="AD131" s="4"/>
    </row>
    <row r="132" spans="1:30" x14ac:dyDescent="0.35">
      <c r="A132" s="149">
        <v>123</v>
      </c>
      <c r="B132" s="63"/>
      <c r="C132" s="63"/>
      <c r="D132" s="122"/>
      <c r="E132" s="111"/>
      <c r="F132" s="112"/>
      <c r="G132" s="113"/>
      <c r="H132" s="63"/>
      <c r="I132" s="66"/>
      <c r="J132" s="64"/>
      <c r="K132" s="67"/>
      <c r="L132" s="164"/>
      <c r="M132" s="164"/>
      <c r="N132" s="15" t="str">
        <f t="shared" si="25"/>
        <v/>
      </c>
      <c r="O132" s="15" t="str">
        <f t="shared" si="14"/>
        <v/>
      </c>
      <c r="P132" s="15" t="str">
        <f t="shared" si="15"/>
        <v/>
      </c>
      <c r="Q132" s="4"/>
      <c r="R132" s="4"/>
      <c r="S132" s="108">
        <v>123</v>
      </c>
      <c r="T132" s="108">
        <f t="shared" si="22"/>
        <v>0</v>
      </c>
      <c r="U132" s="108" t="str">
        <f t="shared" si="16"/>
        <v/>
      </c>
      <c r="V132" s="28" t="str">
        <f t="shared" si="17"/>
        <v/>
      </c>
      <c r="W132" s="108">
        <f t="shared" si="23"/>
        <v>0</v>
      </c>
      <c r="X132" s="108" t="str">
        <f t="shared" si="18"/>
        <v/>
      </c>
      <c r="Y132" s="28" t="str">
        <f t="shared" si="19"/>
        <v/>
      </c>
      <c r="Z132" s="108">
        <f t="shared" si="24"/>
        <v>0</v>
      </c>
      <c r="AA132" s="108" t="str">
        <f t="shared" si="20"/>
        <v/>
      </c>
      <c r="AB132" s="28" t="str">
        <f t="shared" si="21"/>
        <v/>
      </c>
      <c r="AC132" s="4"/>
      <c r="AD132" s="4"/>
    </row>
    <row r="133" spans="1:30" x14ac:dyDescent="0.35">
      <c r="A133" s="149">
        <v>124</v>
      </c>
      <c r="B133" s="63"/>
      <c r="C133" s="63"/>
      <c r="D133" s="122"/>
      <c r="E133" s="111"/>
      <c r="F133" s="112"/>
      <c r="G133" s="113"/>
      <c r="H133" s="63"/>
      <c r="I133" s="66"/>
      <c r="J133" s="64"/>
      <c r="K133" s="67"/>
      <c r="L133" s="164"/>
      <c r="M133" s="164"/>
      <c r="N133" s="15" t="str">
        <f t="shared" si="25"/>
        <v/>
      </c>
      <c r="O133" s="15" t="str">
        <f t="shared" si="14"/>
        <v/>
      </c>
      <c r="P133" s="15" t="str">
        <f t="shared" si="15"/>
        <v/>
      </c>
      <c r="Q133" s="4"/>
      <c r="R133" s="4"/>
      <c r="S133" s="108">
        <v>124</v>
      </c>
      <c r="T133" s="108">
        <f t="shared" si="22"/>
        <v>0</v>
      </c>
      <c r="U133" s="108" t="str">
        <f t="shared" si="16"/>
        <v/>
      </c>
      <c r="V133" s="28" t="str">
        <f t="shared" si="17"/>
        <v/>
      </c>
      <c r="W133" s="108">
        <f t="shared" si="23"/>
        <v>0</v>
      </c>
      <c r="X133" s="108" t="str">
        <f t="shared" si="18"/>
        <v/>
      </c>
      <c r="Y133" s="28" t="str">
        <f t="shared" si="19"/>
        <v/>
      </c>
      <c r="Z133" s="108">
        <f t="shared" si="24"/>
        <v>0</v>
      </c>
      <c r="AA133" s="108" t="str">
        <f t="shared" si="20"/>
        <v/>
      </c>
      <c r="AB133" s="28" t="str">
        <f t="shared" si="21"/>
        <v/>
      </c>
      <c r="AC133" s="4"/>
      <c r="AD133" s="4"/>
    </row>
    <row r="134" spans="1:30" x14ac:dyDescent="0.35">
      <c r="A134" s="149">
        <v>125</v>
      </c>
      <c r="B134" s="63"/>
      <c r="C134" s="63"/>
      <c r="D134" s="122"/>
      <c r="E134" s="111"/>
      <c r="F134" s="112"/>
      <c r="G134" s="113"/>
      <c r="H134" s="63"/>
      <c r="I134" s="66"/>
      <c r="J134" s="64"/>
      <c r="K134" s="67"/>
      <c r="L134" s="164"/>
      <c r="M134" s="164"/>
      <c r="N134" s="15" t="str">
        <f t="shared" si="25"/>
        <v/>
      </c>
      <c r="O134" s="15" t="str">
        <f t="shared" si="14"/>
        <v/>
      </c>
      <c r="P134" s="15" t="str">
        <f t="shared" si="15"/>
        <v/>
      </c>
      <c r="Q134" s="4"/>
      <c r="R134" s="4"/>
      <c r="S134" s="108">
        <v>125</v>
      </c>
      <c r="T134" s="108">
        <f t="shared" si="22"/>
        <v>0</v>
      </c>
      <c r="U134" s="108" t="str">
        <f t="shared" si="16"/>
        <v/>
      </c>
      <c r="V134" s="28" t="str">
        <f t="shared" si="17"/>
        <v/>
      </c>
      <c r="W134" s="108">
        <f t="shared" si="23"/>
        <v>0</v>
      </c>
      <c r="X134" s="108" t="str">
        <f t="shared" si="18"/>
        <v/>
      </c>
      <c r="Y134" s="28" t="str">
        <f t="shared" si="19"/>
        <v/>
      </c>
      <c r="Z134" s="108">
        <f t="shared" si="24"/>
        <v>0</v>
      </c>
      <c r="AA134" s="108" t="str">
        <f t="shared" si="20"/>
        <v/>
      </c>
      <c r="AB134" s="28" t="str">
        <f t="shared" si="21"/>
        <v/>
      </c>
      <c r="AC134" s="4"/>
      <c r="AD134" s="4"/>
    </row>
    <row r="135" spans="1:30" x14ac:dyDescent="0.35">
      <c r="A135" s="149">
        <v>126</v>
      </c>
      <c r="B135" s="63"/>
      <c r="C135" s="63"/>
      <c r="D135" s="122"/>
      <c r="E135" s="111"/>
      <c r="F135" s="112"/>
      <c r="G135" s="113"/>
      <c r="H135" s="63"/>
      <c r="I135" s="66"/>
      <c r="J135" s="64"/>
      <c r="K135" s="67"/>
      <c r="L135" s="164"/>
      <c r="M135" s="164"/>
      <c r="N135" s="15" t="str">
        <f t="shared" si="25"/>
        <v/>
      </c>
      <c r="O135" s="15" t="str">
        <f t="shared" si="14"/>
        <v/>
      </c>
      <c r="P135" s="15" t="str">
        <f t="shared" si="15"/>
        <v/>
      </c>
      <c r="Q135" s="4"/>
      <c r="R135" s="4"/>
      <c r="S135" s="108">
        <v>126</v>
      </c>
      <c r="T135" s="108">
        <f t="shared" si="22"/>
        <v>0</v>
      </c>
      <c r="U135" s="108" t="str">
        <f t="shared" si="16"/>
        <v/>
      </c>
      <c r="V135" s="28" t="str">
        <f t="shared" si="17"/>
        <v/>
      </c>
      <c r="W135" s="108">
        <f t="shared" si="23"/>
        <v>0</v>
      </c>
      <c r="X135" s="108" t="str">
        <f t="shared" si="18"/>
        <v/>
      </c>
      <c r="Y135" s="28" t="str">
        <f t="shared" si="19"/>
        <v/>
      </c>
      <c r="Z135" s="108">
        <f t="shared" si="24"/>
        <v>0</v>
      </c>
      <c r="AA135" s="108" t="str">
        <f t="shared" si="20"/>
        <v/>
      </c>
      <c r="AB135" s="28" t="str">
        <f t="shared" si="21"/>
        <v/>
      </c>
      <c r="AC135" s="4"/>
      <c r="AD135" s="4"/>
    </row>
    <row r="136" spans="1:30" x14ac:dyDescent="0.35">
      <c r="A136" s="149">
        <v>127</v>
      </c>
      <c r="B136" s="63"/>
      <c r="C136" s="63"/>
      <c r="D136" s="122"/>
      <c r="E136" s="111"/>
      <c r="F136" s="112"/>
      <c r="G136" s="113"/>
      <c r="H136" s="63"/>
      <c r="I136" s="66"/>
      <c r="J136" s="64"/>
      <c r="K136" s="67"/>
      <c r="L136" s="164"/>
      <c r="M136" s="164"/>
      <c r="N136" s="15" t="str">
        <f t="shared" si="25"/>
        <v/>
      </c>
      <c r="O136" s="15" t="str">
        <f t="shared" si="14"/>
        <v/>
      </c>
      <c r="P136" s="15" t="str">
        <f t="shared" si="15"/>
        <v/>
      </c>
      <c r="Q136" s="4"/>
      <c r="R136" s="4"/>
      <c r="S136" s="108">
        <v>127</v>
      </c>
      <c r="T136" s="108">
        <f t="shared" si="22"/>
        <v>0</v>
      </c>
      <c r="U136" s="108" t="str">
        <f t="shared" si="16"/>
        <v/>
      </c>
      <c r="V136" s="28" t="str">
        <f t="shared" si="17"/>
        <v/>
      </c>
      <c r="W136" s="108">
        <f t="shared" si="23"/>
        <v>0</v>
      </c>
      <c r="X136" s="108" t="str">
        <f t="shared" si="18"/>
        <v/>
      </c>
      <c r="Y136" s="28" t="str">
        <f t="shared" si="19"/>
        <v/>
      </c>
      <c r="Z136" s="108">
        <f t="shared" si="24"/>
        <v>0</v>
      </c>
      <c r="AA136" s="108" t="str">
        <f t="shared" si="20"/>
        <v/>
      </c>
      <c r="AB136" s="28" t="str">
        <f t="shared" si="21"/>
        <v/>
      </c>
      <c r="AC136" s="4"/>
      <c r="AD136" s="4"/>
    </row>
    <row r="137" spans="1:30" x14ac:dyDescent="0.35">
      <c r="A137" s="149">
        <v>128</v>
      </c>
      <c r="B137" s="63"/>
      <c r="C137" s="63"/>
      <c r="D137" s="122"/>
      <c r="E137" s="111"/>
      <c r="F137" s="112"/>
      <c r="G137" s="113"/>
      <c r="H137" s="63"/>
      <c r="I137" s="66"/>
      <c r="J137" s="64"/>
      <c r="K137" s="67"/>
      <c r="L137" s="164"/>
      <c r="M137" s="164"/>
      <c r="N137" s="15" t="str">
        <f t="shared" si="25"/>
        <v/>
      </c>
      <c r="O137" s="15" t="str">
        <f t="shared" si="14"/>
        <v/>
      </c>
      <c r="P137" s="15" t="str">
        <f t="shared" si="15"/>
        <v/>
      </c>
      <c r="Q137" s="4"/>
      <c r="R137" s="4"/>
      <c r="S137" s="108">
        <v>128</v>
      </c>
      <c r="T137" s="108">
        <f t="shared" si="22"/>
        <v>0</v>
      </c>
      <c r="U137" s="108" t="str">
        <f t="shared" si="16"/>
        <v/>
      </c>
      <c r="V137" s="28" t="str">
        <f t="shared" si="17"/>
        <v/>
      </c>
      <c r="W137" s="108">
        <f t="shared" si="23"/>
        <v>0</v>
      </c>
      <c r="X137" s="108" t="str">
        <f t="shared" si="18"/>
        <v/>
      </c>
      <c r="Y137" s="28" t="str">
        <f t="shared" si="19"/>
        <v/>
      </c>
      <c r="Z137" s="108">
        <f t="shared" si="24"/>
        <v>0</v>
      </c>
      <c r="AA137" s="108" t="str">
        <f t="shared" si="20"/>
        <v/>
      </c>
      <c r="AB137" s="28" t="str">
        <f t="shared" si="21"/>
        <v/>
      </c>
      <c r="AC137" s="4"/>
      <c r="AD137" s="4"/>
    </row>
    <row r="138" spans="1:30" x14ac:dyDescent="0.35">
      <c r="A138" s="149">
        <v>129</v>
      </c>
      <c r="B138" s="63"/>
      <c r="C138" s="63"/>
      <c r="D138" s="122"/>
      <c r="E138" s="111"/>
      <c r="F138" s="112"/>
      <c r="G138" s="113"/>
      <c r="H138" s="63"/>
      <c r="I138" s="66"/>
      <c r="J138" s="64"/>
      <c r="K138" s="67"/>
      <c r="L138" s="164"/>
      <c r="M138" s="164"/>
      <c r="N138" s="15" t="str">
        <f t="shared" si="25"/>
        <v/>
      </c>
      <c r="O138" s="15" t="str">
        <f t="shared" ref="O138:O201" si="26">IF($C138="shaft", IF($J138="monitored as part of a centralized monitoring point", $K138,$B138), "")</f>
        <v/>
      </c>
      <c r="P138" s="15" t="str">
        <f t="shared" ref="P138:P201" si="27">IF($J138="monitored as part of a centralized monitoring point", $K138,IF($B138="", "", $B138))</f>
        <v/>
      </c>
      <c r="Q138" s="4"/>
      <c r="R138" s="4"/>
      <c r="S138" s="108">
        <v>129</v>
      </c>
      <c r="T138" s="108">
        <f t="shared" si="22"/>
        <v>0</v>
      </c>
      <c r="U138" s="108" t="str">
        <f t="shared" ref="U138:U201" si="28">N138</f>
        <v/>
      </c>
      <c r="V138" s="28" t="str">
        <f t="shared" ref="V138:V201" si="29">IF(ISNA(VLOOKUP($S138,$T:$U,2,FALSE)),"",VLOOKUP($S138,$T:$U,2,FALSE))</f>
        <v/>
      </c>
      <c r="W138" s="108">
        <f t="shared" si="23"/>
        <v>0</v>
      </c>
      <c r="X138" s="108" t="str">
        <f t="shared" ref="X138:X201" si="30">O138</f>
        <v/>
      </c>
      <c r="Y138" s="28" t="str">
        <f t="shared" ref="Y138:Y201" si="31">IF(ISNA(VLOOKUP($S138,W:X,2,FALSE)),"",VLOOKUP($S138,W:X,2,FALSE))</f>
        <v/>
      </c>
      <c r="Z138" s="108">
        <f t="shared" si="24"/>
        <v>0</v>
      </c>
      <c r="AA138" s="108" t="str">
        <f t="shared" ref="AA138:AA201" si="32">P138</f>
        <v/>
      </c>
      <c r="AB138" s="28" t="str">
        <f t="shared" ref="AB138:AB201" si="33">IF(ISNA(VLOOKUP($S138,Z:AA,2,FALSE)),"",VLOOKUP($S138,Z:AA,2,FALSE))</f>
        <v/>
      </c>
      <c r="AC138" s="4"/>
      <c r="AD138" s="4"/>
    </row>
    <row r="139" spans="1:30" x14ac:dyDescent="0.35">
      <c r="A139" s="149">
        <v>130</v>
      </c>
      <c r="B139" s="63"/>
      <c r="C139" s="63"/>
      <c r="D139" s="122"/>
      <c r="E139" s="111"/>
      <c r="F139" s="112"/>
      <c r="G139" s="113"/>
      <c r="H139" s="63"/>
      <c r="I139" s="66"/>
      <c r="J139" s="64"/>
      <c r="K139" s="67"/>
      <c r="L139" s="164"/>
      <c r="M139" s="164"/>
      <c r="N139" s="15" t="str">
        <f t="shared" si="25"/>
        <v/>
      </c>
      <c r="O139" s="15" t="str">
        <f t="shared" si="26"/>
        <v/>
      </c>
      <c r="P139" s="15" t="str">
        <f t="shared" si="27"/>
        <v/>
      </c>
      <c r="Q139" s="4"/>
      <c r="R139" s="4"/>
      <c r="S139" s="108">
        <v>130</v>
      </c>
      <c r="T139" s="108">
        <f t="shared" ref="T139:T202" si="34">IF(LEN(N139)&gt;0,T138+1,T138+0)</f>
        <v>0</v>
      </c>
      <c r="U139" s="108" t="str">
        <f t="shared" si="28"/>
        <v/>
      </c>
      <c r="V139" s="28" t="str">
        <f t="shared" si="29"/>
        <v/>
      </c>
      <c r="W139" s="108">
        <f t="shared" ref="W139:W202" si="35">IF(LEN(O139)&gt;0,W138+1,W138+0)</f>
        <v>0</v>
      </c>
      <c r="X139" s="108" t="str">
        <f t="shared" si="30"/>
        <v/>
      </c>
      <c r="Y139" s="28" t="str">
        <f t="shared" si="31"/>
        <v/>
      </c>
      <c r="Z139" s="108">
        <f t="shared" ref="Z139:Z202" si="36">IF(LEN(P139)&gt;0,Z138+1,Z138+0)</f>
        <v>0</v>
      </c>
      <c r="AA139" s="108" t="str">
        <f t="shared" si="32"/>
        <v/>
      </c>
      <c r="AB139" s="28" t="str">
        <f t="shared" si="33"/>
        <v/>
      </c>
      <c r="AC139" s="4"/>
      <c r="AD139" s="4"/>
    </row>
    <row r="140" spans="1:30" x14ac:dyDescent="0.35">
      <c r="A140" s="149">
        <v>131</v>
      </c>
      <c r="B140" s="63"/>
      <c r="C140" s="63"/>
      <c r="D140" s="122"/>
      <c r="E140" s="111"/>
      <c r="F140" s="112"/>
      <c r="G140" s="113"/>
      <c r="H140" s="63"/>
      <c r="I140" s="66"/>
      <c r="J140" s="64"/>
      <c r="K140" s="67"/>
      <c r="L140" s="164"/>
      <c r="M140" s="164"/>
      <c r="N140" s="15" t="str">
        <f t="shared" si="25"/>
        <v/>
      </c>
      <c r="O140" s="15" t="str">
        <f t="shared" si="26"/>
        <v/>
      </c>
      <c r="P140" s="15" t="str">
        <f t="shared" si="27"/>
        <v/>
      </c>
      <c r="Q140" s="4"/>
      <c r="R140" s="4"/>
      <c r="S140" s="108">
        <v>131</v>
      </c>
      <c r="T140" s="108">
        <f t="shared" si="34"/>
        <v>0</v>
      </c>
      <c r="U140" s="108" t="str">
        <f t="shared" si="28"/>
        <v/>
      </c>
      <c r="V140" s="28" t="str">
        <f t="shared" si="29"/>
        <v/>
      </c>
      <c r="W140" s="108">
        <f t="shared" si="35"/>
        <v>0</v>
      </c>
      <c r="X140" s="108" t="str">
        <f t="shared" si="30"/>
        <v/>
      </c>
      <c r="Y140" s="28" t="str">
        <f t="shared" si="31"/>
        <v/>
      </c>
      <c r="Z140" s="108">
        <f t="shared" si="36"/>
        <v>0</v>
      </c>
      <c r="AA140" s="108" t="str">
        <f t="shared" si="32"/>
        <v/>
      </c>
      <c r="AB140" s="28" t="str">
        <f t="shared" si="33"/>
        <v/>
      </c>
      <c r="AC140" s="4"/>
      <c r="AD140" s="4"/>
    </row>
    <row r="141" spans="1:30" x14ac:dyDescent="0.35">
      <c r="A141" s="149">
        <v>132</v>
      </c>
      <c r="B141" s="63"/>
      <c r="C141" s="63"/>
      <c r="D141" s="122"/>
      <c r="E141" s="111"/>
      <c r="F141" s="112"/>
      <c r="G141" s="113"/>
      <c r="H141" s="63"/>
      <c r="I141" s="66"/>
      <c r="J141" s="64"/>
      <c r="K141" s="67"/>
      <c r="L141" s="164"/>
      <c r="M141" s="164"/>
      <c r="N141" s="15" t="str">
        <f t="shared" ref="N141:N204" si="37">IF(OR($C141="well", $C141="Centralized Gas Collection System"), IF($J141="monitored as part of a centralized monitoring point", $K141,$B141), "")</f>
        <v/>
      </c>
      <c r="O141" s="15" t="str">
        <f t="shared" si="26"/>
        <v/>
      </c>
      <c r="P141" s="15" t="str">
        <f t="shared" si="27"/>
        <v/>
      </c>
      <c r="Q141" s="4"/>
      <c r="R141" s="4"/>
      <c r="S141" s="108">
        <v>132</v>
      </c>
      <c r="T141" s="108">
        <f t="shared" si="34"/>
        <v>0</v>
      </c>
      <c r="U141" s="108" t="str">
        <f t="shared" si="28"/>
        <v/>
      </c>
      <c r="V141" s="28" t="str">
        <f t="shared" si="29"/>
        <v/>
      </c>
      <c r="W141" s="108">
        <f t="shared" si="35"/>
        <v>0</v>
      </c>
      <c r="X141" s="108" t="str">
        <f t="shared" si="30"/>
        <v/>
      </c>
      <c r="Y141" s="28" t="str">
        <f t="shared" si="31"/>
        <v/>
      </c>
      <c r="Z141" s="108">
        <f t="shared" si="36"/>
        <v>0</v>
      </c>
      <c r="AA141" s="108" t="str">
        <f t="shared" si="32"/>
        <v/>
      </c>
      <c r="AB141" s="28" t="str">
        <f t="shared" si="33"/>
        <v/>
      </c>
      <c r="AC141" s="4"/>
      <c r="AD141" s="4"/>
    </row>
    <row r="142" spans="1:30" x14ac:dyDescent="0.35">
      <c r="A142" s="149">
        <v>133</v>
      </c>
      <c r="B142" s="63"/>
      <c r="C142" s="63"/>
      <c r="D142" s="122"/>
      <c r="E142" s="111"/>
      <c r="F142" s="112"/>
      <c r="G142" s="113"/>
      <c r="H142" s="63"/>
      <c r="I142" s="66"/>
      <c r="J142" s="64"/>
      <c r="K142" s="67"/>
      <c r="L142" s="164"/>
      <c r="M142" s="164"/>
      <c r="N142" s="15" t="str">
        <f t="shared" si="37"/>
        <v/>
      </c>
      <c r="O142" s="15" t="str">
        <f t="shared" si="26"/>
        <v/>
      </c>
      <c r="P142" s="15" t="str">
        <f t="shared" si="27"/>
        <v/>
      </c>
      <c r="Q142" s="4"/>
      <c r="R142" s="4"/>
      <c r="S142" s="108">
        <v>133</v>
      </c>
      <c r="T142" s="108">
        <f t="shared" si="34"/>
        <v>0</v>
      </c>
      <c r="U142" s="108" t="str">
        <f t="shared" si="28"/>
        <v/>
      </c>
      <c r="V142" s="28" t="str">
        <f t="shared" si="29"/>
        <v/>
      </c>
      <c r="W142" s="108">
        <f t="shared" si="35"/>
        <v>0</v>
      </c>
      <c r="X142" s="108" t="str">
        <f t="shared" si="30"/>
        <v/>
      </c>
      <c r="Y142" s="28" t="str">
        <f t="shared" si="31"/>
        <v/>
      </c>
      <c r="Z142" s="108">
        <f t="shared" si="36"/>
        <v>0</v>
      </c>
      <c r="AA142" s="108" t="str">
        <f t="shared" si="32"/>
        <v/>
      </c>
      <c r="AB142" s="28" t="str">
        <f t="shared" si="33"/>
        <v/>
      </c>
      <c r="AC142" s="4"/>
      <c r="AD142" s="4"/>
    </row>
    <row r="143" spans="1:30" x14ac:dyDescent="0.35">
      <c r="A143" s="149">
        <v>134</v>
      </c>
      <c r="B143" s="63"/>
      <c r="C143" s="63"/>
      <c r="D143" s="122"/>
      <c r="E143" s="111"/>
      <c r="F143" s="112"/>
      <c r="G143" s="113"/>
      <c r="H143" s="63"/>
      <c r="I143" s="66"/>
      <c r="J143" s="64"/>
      <c r="K143" s="67"/>
      <c r="L143" s="164"/>
      <c r="M143" s="164"/>
      <c r="N143" s="15" t="str">
        <f t="shared" si="37"/>
        <v/>
      </c>
      <c r="O143" s="15" t="str">
        <f t="shared" si="26"/>
        <v/>
      </c>
      <c r="P143" s="15" t="str">
        <f t="shared" si="27"/>
        <v/>
      </c>
      <c r="Q143" s="4"/>
      <c r="R143" s="4"/>
      <c r="S143" s="108">
        <v>134</v>
      </c>
      <c r="T143" s="108">
        <f t="shared" si="34"/>
        <v>0</v>
      </c>
      <c r="U143" s="108" t="str">
        <f t="shared" si="28"/>
        <v/>
      </c>
      <c r="V143" s="28" t="str">
        <f t="shared" si="29"/>
        <v/>
      </c>
      <c r="W143" s="108">
        <f t="shared" si="35"/>
        <v>0</v>
      </c>
      <c r="X143" s="108" t="str">
        <f t="shared" si="30"/>
        <v/>
      </c>
      <c r="Y143" s="28" t="str">
        <f t="shared" si="31"/>
        <v/>
      </c>
      <c r="Z143" s="108">
        <f t="shared" si="36"/>
        <v>0</v>
      </c>
      <c r="AA143" s="108" t="str">
        <f t="shared" si="32"/>
        <v/>
      </c>
      <c r="AB143" s="28" t="str">
        <f t="shared" si="33"/>
        <v/>
      </c>
      <c r="AC143" s="4"/>
      <c r="AD143" s="4"/>
    </row>
    <row r="144" spans="1:30" x14ac:dyDescent="0.35">
      <c r="A144" s="149">
        <v>135</v>
      </c>
      <c r="B144" s="63"/>
      <c r="C144" s="63"/>
      <c r="D144" s="122"/>
      <c r="E144" s="111"/>
      <c r="F144" s="112"/>
      <c r="G144" s="113"/>
      <c r="H144" s="63"/>
      <c r="I144" s="66"/>
      <c r="J144" s="64"/>
      <c r="K144" s="67"/>
      <c r="L144" s="164"/>
      <c r="M144" s="164"/>
      <c r="N144" s="15" t="str">
        <f t="shared" si="37"/>
        <v/>
      </c>
      <c r="O144" s="15" t="str">
        <f t="shared" si="26"/>
        <v/>
      </c>
      <c r="P144" s="15" t="str">
        <f t="shared" si="27"/>
        <v/>
      </c>
      <c r="Q144" s="4"/>
      <c r="R144" s="4"/>
      <c r="S144" s="108">
        <v>135</v>
      </c>
      <c r="T144" s="108">
        <f t="shared" si="34"/>
        <v>0</v>
      </c>
      <c r="U144" s="108" t="str">
        <f t="shared" si="28"/>
        <v/>
      </c>
      <c r="V144" s="28" t="str">
        <f t="shared" si="29"/>
        <v/>
      </c>
      <c r="W144" s="108">
        <f t="shared" si="35"/>
        <v>0</v>
      </c>
      <c r="X144" s="108" t="str">
        <f t="shared" si="30"/>
        <v/>
      </c>
      <c r="Y144" s="28" t="str">
        <f t="shared" si="31"/>
        <v/>
      </c>
      <c r="Z144" s="108">
        <f t="shared" si="36"/>
        <v>0</v>
      </c>
      <c r="AA144" s="108" t="str">
        <f t="shared" si="32"/>
        <v/>
      </c>
      <c r="AB144" s="28" t="str">
        <f t="shared" si="33"/>
        <v/>
      </c>
      <c r="AC144" s="4"/>
      <c r="AD144" s="4"/>
    </row>
    <row r="145" spans="1:30" x14ac:dyDescent="0.35">
      <c r="A145" s="149">
        <v>136</v>
      </c>
      <c r="B145" s="63"/>
      <c r="C145" s="63"/>
      <c r="D145" s="122"/>
      <c r="E145" s="111"/>
      <c r="F145" s="112"/>
      <c r="G145" s="113"/>
      <c r="H145" s="63"/>
      <c r="I145" s="66"/>
      <c r="J145" s="64"/>
      <c r="K145" s="67"/>
      <c r="L145" s="164"/>
      <c r="M145" s="164"/>
      <c r="N145" s="15" t="str">
        <f t="shared" si="37"/>
        <v/>
      </c>
      <c r="O145" s="15" t="str">
        <f t="shared" si="26"/>
        <v/>
      </c>
      <c r="P145" s="15" t="str">
        <f t="shared" si="27"/>
        <v/>
      </c>
      <c r="Q145" s="4"/>
      <c r="R145" s="4"/>
      <c r="S145" s="108">
        <v>136</v>
      </c>
      <c r="T145" s="108">
        <f t="shared" si="34"/>
        <v>0</v>
      </c>
      <c r="U145" s="108" t="str">
        <f t="shared" si="28"/>
        <v/>
      </c>
      <c r="V145" s="28" t="str">
        <f t="shared" si="29"/>
        <v/>
      </c>
      <c r="W145" s="108">
        <f t="shared" si="35"/>
        <v>0</v>
      </c>
      <c r="X145" s="108" t="str">
        <f t="shared" si="30"/>
        <v/>
      </c>
      <c r="Y145" s="28" t="str">
        <f t="shared" si="31"/>
        <v/>
      </c>
      <c r="Z145" s="108">
        <f t="shared" si="36"/>
        <v>0</v>
      </c>
      <c r="AA145" s="108" t="str">
        <f t="shared" si="32"/>
        <v/>
      </c>
      <c r="AB145" s="28" t="str">
        <f t="shared" si="33"/>
        <v/>
      </c>
      <c r="AC145" s="4"/>
      <c r="AD145" s="4"/>
    </row>
    <row r="146" spans="1:30" x14ac:dyDescent="0.35">
      <c r="A146" s="149">
        <v>137</v>
      </c>
      <c r="B146" s="63"/>
      <c r="C146" s="63"/>
      <c r="D146" s="122"/>
      <c r="E146" s="111"/>
      <c r="F146" s="112"/>
      <c r="G146" s="113"/>
      <c r="H146" s="63"/>
      <c r="I146" s="66"/>
      <c r="J146" s="64"/>
      <c r="K146" s="67"/>
      <c r="L146" s="164"/>
      <c r="M146" s="164"/>
      <c r="N146" s="15" t="str">
        <f t="shared" si="37"/>
        <v/>
      </c>
      <c r="O146" s="15" t="str">
        <f t="shared" si="26"/>
        <v/>
      </c>
      <c r="P146" s="15" t="str">
        <f t="shared" si="27"/>
        <v/>
      </c>
      <c r="Q146" s="4"/>
      <c r="R146" s="4"/>
      <c r="S146" s="108">
        <v>137</v>
      </c>
      <c r="T146" s="108">
        <f t="shared" si="34"/>
        <v>0</v>
      </c>
      <c r="U146" s="108" t="str">
        <f t="shared" si="28"/>
        <v/>
      </c>
      <c r="V146" s="28" t="str">
        <f t="shared" si="29"/>
        <v/>
      </c>
      <c r="W146" s="108">
        <f t="shared" si="35"/>
        <v>0</v>
      </c>
      <c r="X146" s="108" t="str">
        <f t="shared" si="30"/>
        <v/>
      </c>
      <c r="Y146" s="28" t="str">
        <f t="shared" si="31"/>
        <v/>
      </c>
      <c r="Z146" s="108">
        <f t="shared" si="36"/>
        <v>0</v>
      </c>
      <c r="AA146" s="108" t="str">
        <f t="shared" si="32"/>
        <v/>
      </c>
      <c r="AB146" s="28" t="str">
        <f t="shared" si="33"/>
        <v/>
      </c>
      <c r="AC146" s="4"/>
      <c r="AD146" s="4"/>
    </row>
    <row r="147" spans="1:30" x14ac:dyDescent="0.35">
      <c r="A147" s="149">
        <v>138</v>
      </c>
      <c r="B147" s="63"/>
      <c r="C147" s="63"/>
      <c r="D147" s="122"/>
      <c r="E147" s="111"/>
      <c r="F147" s="112"/>
      <c r="G147" s="113"/>
      <c r="H147" s="63"/>
      <c r="I147" s="66"/>
      <c r="J147" s="64"/>
      <c r="K147" s="67"/>
      <c r="L147" s="164"/>
      <c r="M147" s="164"/>
      <c r="N147" s="15" t="str">
        <f t="shared" si="37"/>
        <v/>
      </c>
      <c r="O147" s="15" t="str">
        <f t="shared" si="26"/>
        <v/>
      </c>
      <c r="P147" s="15" t="str">
        <f t="shared" si="27"/>
        <v/>
      </c>
      <c r="Q147" s="4"/>
      <c r="R147" s="4"/>
      <c r="S147" s="108">
        <v>138</v>
      </c>
      <c r="T147" s="108">
        <f t="shared" si="34"/>
        <v>0</v>
      </c>
      <c r="U147" s="108" t="str">
        <f t="shared" si="28"/>
        <v/>
      </c>
      <c r="V147" s="28" t="str">
        <f t="shared" si="29"/>
        <v/>
      </c>
      <c r="W147" s="108">
        <f t="shared" si="35"/>
        <v>0</v>
      </c>
      <c r="X147" s="108" t="str">
        <f t="shared" si="30"/>
        <v/>
      </c>
      <c r="Y147" s="28" t="str">
        <f t="shared" si="31"/>
        <v/>
      </c>
      <c r="Z147" s="108">
        <f t="shared" si="36"/>
        <v>0</v>
      </c>
      <c r="AA147" s="108" t="str">
        <f t="shared" si="32"/>
        <v/>
      </c>
      <c r="AB147" s="28" t="str">
        <f t="shared" si="33"/>
        <v/>
      </c>
      <c r="AC147" s="4"/>
      <c r="AD147" s="4"/>
    </row>
    <row r="148" spans="1:30" x14ac:dyDescent="0.35">
      <c r="A148" s="149">
        <v>139</v>
      </c>
      <c r="B148" s="63"/>
      <c r="C148" s="63"/>
      <c r="D148" s="122"/>
      <c r="E148" s="111"/>
      <c r="F148" s="112"/>
      <c r="G148" s="113"/>
      <c r="H148" s="63"/>
      <c r="I148" s="66"/>
      <c r="J148" s="64"/>
      <c r="K148" s="67"/>
      <c r="L148" s="164"/>
      <c r="M148" s="164"/>
      <c r="N148" s="15" t="str">
        <f t="shared" si="37"/>
        <v/>
      </c>
      <c r="O148" s="15" t="str">
        <f t="shared" si="26"/>
        <v/>
      </c>
      <c r="P148" s="15" t="str">
        <f t="shared" si="27"/>
        <v/>
      </c>
      <c r="Q148" s="4"/>
      <c r="R148" s="4"/>
      <c r="S148" s="108">
        <v>139</v>
      </c>
      <c r="T148" s="108">
        <f t="shared" si="34"/>
        <v>0</v>
      </c>
      <c r="U148" s="108" t="str">
        <f t="shared" si="28"/>
        <v/>
      </c>
      <c r="V148" s="28" t="str">
        <f t="shared" si="29"/>
        <v/>
      </c>
      <c r="W148" s="108">
        <f t="shared" si="35"/>
        <v>0</v>
      </c>
      <c r="X148" s="108" t="str">
        <f t="shared" si="30"/>
        <v/>
      </c>
      <c r="Y148" s="28" t="str">
        <f t="shared" si="31"/>
        <v/>
      </c>
      <c r="Z148" s="108">
        <f t="shared" si="36"/>
        <v>0</v>
      </c>
      <c r="AA148" s="108" t="str">
        <f t="shared" si="32"/>
        <v/>
      </c>
      <c r="AB148" s="28" t="str">
        <f t="shared" si="33"/>
        <v/>
      </c>
      <c r="AC148" s="4"/>
      <c r="AD148" s="4"/>
    </row>
    <row r="149" spans="1:30" x14ac:dyDescent="0.35">
      <c r="A149" s="149">
        <v>140</v>
      </c>
      <c r="B149" s="63"/>
      <c r="C149" s="63"/>
      <c r="D149" s="122"/>
      <c r="E149" s="111"/>
      <c r="F149" s="112"/>
      <c r="G149" s="113"/>
      <c r="H149" s="63"/>
      <c r="I149" s="66"/>
      <c r="J149" s="64"/>
      <c r="K149" s="67"/>
      <c r="L149" s="164"/>
      <c r="M149" s="164"/>
      <c r="N149" s="15" t="str">
        <f t="shared" si="37"/>
        <v/>
      </c>
      <c r="O149" s="15" t="str">
        <f t="shared" si="26"/>
        <v/>
      </c>
      <c r="P149" s="15" t="str">
        <f t="shared" si="27"/>
        <v/>
      </c>
      <c r="Q149" s="4"/>
      <c r="R149" s="4"/>
      <c r="S149" s="108">
        <v>140</v>
      </c>
      <c r="T149" s="108">
        <f t="shared" si="34"/>
        <v>0</v>
      </c>
      <c r="U149" s="108" t="str">
        <f t="shared" si="28"/>
        <v/>
      </c>
      <c r="V149" s="28" t="str">
        <f t="shared" si="29"/>
        <v/>
      </c>
      <c r="W149" s="108">
        <f t="shared" si="35"/>
        <v>0</v>
      </c>
      <c r="X149" s="108" t="str">
        <f t="shared" si="30"/>
        <v/>
      </c>
      <c r="Y149" s="28" t="str">
        <f t="shared" si="31"/>
        <v/>
      </c>
      <c r="Z149" s="108">
        <f t="shared" si="36"/>
        <v>0</v>
      </c>
      <c r="AA149" s="108" t="str">
        <f t="shared" si="32"/>
        <v/>
      </c>
      <c r="AB149" s="28" t="str">
        <f t="shared" si="33"/>
        <v/>
      </c>
      <c r="AC149" s="4"/>
      <c r="AD149" s="4"/>
    </row>
    <row r="150" spans="1:30" x14ac:dyDescent="0.35">
      <c r="A150" s="149">
        <v>141</v>
      </c>
      <c r="B150" s="63"/>
      <c r="C150" s="63"/>
      <c r="D150" s="122"/>
      <c r="E150" s="111"/>
      <c r="F150" s="112"/>
      <c r="G150" s="113"/>
      <c r="H150" s="63"/>
      <c r="I150" s="66"/>
      <c r="J150" s="64"/>
      <c r="K150" s="67"/>
      <c r="L150" s="164"/>
      <c r="M150" s="164"/>
      <c r="N150" s="15" t="str">
        <f t="shared" si="37"/>
        <v/>
      </c>
      <c r="O150" s="15" t="str">
        <f t="shared" si="26"/>
        <v/>
      </c>
      <c r="P150" s="15" t="str">
        <f t="shared" si="27"/>
        <v/>
      </c>
      <c r="Q150" s="4"/>
      <c r="R150" s="4"/>
      <c r="S150" s="108">
        <v>141</v>
      </c>
      <c r="T150" s="108">
        <f t="shared" si="34"/>
        <v>0</v>
      </c>
      <c r="U150" s="108" t="str">
        <f t="shared" si="28"/>
        <v/>
      </c>
      <c r="V150" s="28" t="str">
        <f t="shared" si="29"/>
        <v/>
      </c>
      <c r="W150" s="108">
        <f t="shared" si="35"/>
        <v>0</v>
      </c>
      <c r="X150" s="108" t="str">
        <f t="shared" si="30"/>
        <v/>
      </c>
      <c r="Y150" s="28" t="str">
        <f t="shared" si="31"/>
        <v/>
      </c>
      <c r="Z150" s="108">
        <f t="shared" si="36"/>
        <v>0</v>
      </c>
      <c r="AA150" s="108" t="str">
        <f t="shared" si="32"/>
        <v/>
      </c>
      <c r="AB150" s="28" t="str">
        <f t="shared" si="33"/>
        <v/>
      </c>
      <c r="AC150" s="4"/>
      <c r="AD150" s="4"/>
    </row>
    <row r="151" spans="1:30" x14ac:dyDescent="0.35">
      <c r="A151" s="149">
        <v>142</v>
      </c>
      <c r="B151" s="63"/>
      <c r="C151" s="63"/>
      <c r="D151" s="122"/>
      <c r="E151" s="111"/>
      <c r="F151" s="112"/>
      <c r="G151" s="113"/>
      <c r="H151" s="63"/>
      <c r="I151" s="66"/>
      <c r="J151" s="64"/>
      <c r="K151" s="67"/>
      <c r="L151" s="164"/>
      <c r="M151" s="164"/>
      <c r="N151" s="15" t="str">
        <f t="shared" si="37"/>
        <v/>
      </c>
      <c r="O151" s="15" t="str">
        <f t="shared" si="26"/>
        <v/>
      </c>
      <c r="P151" s="15" t="str">
        <f t="shared" si="27"/>
        <v/>
      </c>
      <c r="Q151" s="4"/>
      <c r="R151" s="4"/>
      <c r="S151" s="108">
        <v>142</v>
      </c>
      <c r="T151" s="108">
        <f t="shared" si="34"/>
        <v>0</v>
      </c>
      <c r="U151" s="108" t="str">
        <f t="shared" si="28"/>
        <v/>
      </c>
      <c r="V151" s="28" t="str">
        <f t="shared" si="29"/>
        <v/>
      </c>
      <c r="W151" s="108">
        <f t="shared" si="35"/>
        <v>0</v>
      </c>
      <c r="X151" s="108" t="str">
        <f t="shared" si="30"/>
        <v/>
      </c>
      <c r="Y151" s="28" t="str">
        <f t="shared" si="31"/>
        <v/>
      </c>
      <c r="Z151" s="108">
        <f t="shared" si="36"/>
        <v>0</v>
      </c>
      <c r="AA151" s="108" t="str">
        <f t="shared" si="32"/>
        <v/>
      </c>
      <c r="AB151" s="28" t="str">
        <f t="shared" si="33"/>
        <v/>
      </c>
      <c r="AC151" s="4"/>
      <c r="AD151" s="4"/>
    </row>
    <row r="152" spans="1:30" x14ac:dyDescent="0.35">
      <c r="A152" s="149">
        <v>143</v>
      </c>
      <c r="B152" s="63"/>
      <c r="C152" s="63"/>
      <c r="D152" s="122"/>
      <c r="E152" s="111"/>
      <c r="F152" s="112"/>
      <c r="G152" s="113"/>
      <c r="H152" s="63"/>
      <c r="I152" s="66"/>
      <c r="J152" s="64"/>
      <c r="K152" s="67"/>
      <c r="L152" s="164"/>
      <c r="M152" s="164"/>
      <c r="N152" s="15" t="str">
        <f t="shared" si="37"/>
        <v/>
      </c>
      <c r="O152" s="15" t="str">
        <f t="shared" si="26"/>
        <v/>
      </c>
      <c r="P152" s="15" t="str">
        <f t="shared" si="27"/>
        <v/>
      </c>
      <c r="Q152" s="4"/>
      <c r="R152" s="4"/>
      <c r="S152" s="108">
        <v>143</v>
      </c>
      <c r="T152" s="108">
        <f t="shared" si="34"/>
        <v>0</v>
      </c>
      <c r="U152" s="108" t="str">
        <f t="shared" si="28"/>
        <v/>
      </c>
      <c r="V152" s="28" t="str">
        <f t="shared" si="29"/>
        <v/>
      </c>
      <c r="W152" s="108">
        <f t="shared" si="35"/>
        <v>0</v>
      </c>
      <c r="X152" s="108" t="str">
        <f t="shared" si="30"/>
        <v/>
      </c>
      <c r="Y152" s="28" t="str">
        <f t="shared" si="31"/>
        <v/>
      </c>
      <c r="Z152" s="108">
        <f t="shared" si="36"/>
        <v>0</v>
      </c>
      <c r="AA152" s="108" t="str">
        <f t="shared" si="32"/>
        <v/>
      </c>
      <c r="AB152" s="28" t="str">
        <f t="shared" si="33"/>
        <v/>
      </c>
      <c r="AC152" s="4"/>
      <c r="AD152" s="4"/>
    </row>
    <row r="153" spans="1:30" x14ac:dyDescent="0.35">
      <c r="A153" s="149">
        <v>144</v>
      </c>
      <c r="B153" s="63"/>
      <c r="C153" s="63"/>
      <c r="D153" s="122"/>
      <c r="E153" s="111"/>
      <c r="F153" s="112"/>
      <c r="G153" s="113"/>
      <c r="H153" s="63"/>
      <c r="I153" s="66"/>
      <c r="J153" s="64"/>
      <c r="K153" s="67"/>
      <c r="L153" s="164"/>
      <c r="M153" s="164"/>
      <c r="N153" s="15" t="str">
        <f t="shared" si="37"/>
        <v/>
      </c>
      <c r="O153" s="15" t="str">
        <f t="shared" si="26"/>
        <v/>
      </c>
      <c r="P153" s="15" t="str">
        <f t="shared" si="27"/>
        <v/>
      </c>
      <c r="Q153" s="4"/>
      <c r="R153" s="4"/>
      <c r="S153" s="108">
        <v>144</v>
      </c>
      <c r="T153" s="108">
        <f t="shared" si="34"/>
        <v>0</v>
      </c>
      <c r="U153" s="108" t="str">
        <f t="shared" si="28"/>
        <v/>
      </c>
      <c r="V153" s="28" t="str">
        <f t="shared" si="29"/>
        <v/>
      </c>
      <c r="W153" s="108">
        <f t="shared" si="35"/>
        <v>0</v>
      </c>
      <c r="X153" s="108" t="str">
        <f t="shared" si="30"/>
        <v/>
      </c>
      <c r="Y153" s="28" t="str">
        <f t="shared" si="31"/>
        <v/>
      </c>
      <c r="Z153" s="108">
        <f t="shared" si="36"/>
        <v>0</v>
      </c>
      <c r="AA153" s="108" t="str">
        <f t="shared" si="32"/>
        <v/>
      </c>
      <c r="AB153" s="28" t="str">
        <f t="shared" si="33"/>
        <v/>
      </c>
      <c r="AC153" s="4"/>
      <c r="AD153" s="4"/>
    </row>
    <row r="154" spans="1:30" x14ac:dyDescent="0.35">
      <c r="A154" s="149">
        <v>145</v>
      </c>
      <c r="B154" s="63"/>
      <c r="C154" s="63"/>
      <c r="D154" s="122"/>
      <c r="E154" s="111"/>
      <c r="F154" s="112"/>
      <c r="G154" s="113"/>
      <c r="H154" s="63"/>
      <c r="I154" s="66"/>
      <c r="J154" s="64"/>
      <c r="K154" s="67"/>
      <c r="L154" s="164"/>
      <c r="M154" s="164"/>
      <c r="N154" s="15" t="str">
        <f t="shared" si="37"/>
        <v/>
      </c>
      <c r="O154" s="15" t="str">
        <f t="shared" si="26"/>
        <v/>
      </c>
      <c r="P154" s="15" t="str">
        <f t="shared" si="27"/>
        <v/>
      </c>
      <c r="Q154" s="4"/>
      <c r="R154" s="4"/>
      <c r="S154" s="108">
        <v>145</v>
      </c>
      <c r="T154" s="108">
        <f t="shared" si="34"/>
        <v>0</v>
      </c>
      <c r="U154" s="108" t="str">
        <f t="shared" si="28"/>
        <v/>
      </c>
      <c r="V154" s="28" t="str">
        <f t="shared" si="29"/>
        <v/>
      </c>
      <c r="W154" s="108">
        <f t="shared" si="35"/>
        <v>0</v>
      </c>
      <c r="X154" s="108" t="str">
        <f t="shared" si="30"/>
        <v/>
      </c>
      <c r="Y154" s="28" t="str">
        <f t="shared" si="31"/>
        <v/>
      </c>
      <c r="Z154" s="108">
        <f t="shared" si="36"/>
        <v>0</v>
      </c>
      <c r="AA154" s="108" t="str">
        <f t="shared" si="32"/>
        <v/>
      </c>
      <c r="AB154" s="28" t="str">
        <f t="shared" si="33"/>
        <v/>
      </c>
      <c r="AC154" s="4"/>
      <c r="AD154" s="4"/>
    </row>
    <row r="155" spans="1:30" x14ac:dyDescent="0.35">
      <c r="A155" s="149">
        <v>146</v>
      </c>
      <c r="B155" s="63"/>
      <c r="C155" s="63"/>
      <c r="D155" s="122"/>
      <c r="E155" s="111"/>
      <c r="F155" s="112"/>
      <c r="G155" s="113"/>
      <c r="H155" s="63"/>
      <c r="I155" s="66"/>
      <c r="J155" s="64"/>
      <c r="K155" s="67"/>
      <c r="L155" s="164"/>
      <c r="M155" s="164"/>
      <c r="N155" s="15" t="str">
        <f t="shared" si="37"/>
        <v/>
      </c>
      <c r="O155" s="15" t="str">
        <f t="shared" si="26"/>
        <v/>
      </c>
      <c r="P155" s="15" t="str">
        <f t="shared" si="27"/>
        <v/>
      </c>
      <c r="Q155" s="4"/>
      <c r="R155" s="4"/>
      <c r="S155" s="108">
        <v>146</v>
      </c>
      <c r="T155" s="108">
        <f t="shared" si="34"/>
        <v>0</v>
      </c>
      <c r="U155" s="108" t="str">
        <f t="shared" si="28"/>
        <v/>
      </c>
      <c r="V155" s="28" t="str">
        <f t="shared" si="29"/>
        <v/>
      </c>
      <c r="W155" s="108">
        <f t="shared" si="35"/>
        <v>0</v>
      </c>
      <c r="X155" s="108" t="str">
        <f t="shared" si="30"/>
        <v/>
      </c>
      <c r="Y155" s="28" t="str">
        <f t="shared" si="31"/>
        <v/>
      </c>
      <c r="Z155" s="108">
        <f t="shared" si="36"/>
        <v>0</v>
      </c>
      <c r="AA155" s="108" t="str">
        <f t="shared" si="32"/>
        <v/>
      </c>
      <c r="AB155" s="28" t="str">
        <f t="shared" si="33"/>
        <v/>
      </c>
      <c r="AC155" s="4"/>
      <c r="AD155" s="4"/>
    </row>
    <row r="156" spans="1:30" x14ac:dyDescent="0.35">
      <c r="A156" s="149">
        <v>147</v>
      </c>
      <c r="B156" s="63"/>
      <c r="C156" s="63"/>
      <c r="D156" s="122"/>
      <c r="E156" s="111"/>
      <c r="F156" s="112"/>
      <c r="G156" s="113"/>
      <c r="H156" s="63"/>
      <c r="I156" s="66"/>
      <c r="J156" s="64"/>
      <c r="K156" s="67"/>
      <c r="L156" s="164"/>
      <c r="M156" s="164"/>
      <c r="N156" s="15" t="str">
        <f t="shared" si="37"/>
        <v/>
      </c>
      <c r="O156" s="15" t="str">
        <f t="shared" si="26"/>
        <v/>
      </c>
      <c r="P156" s="15" t="str">
        <f t="shared" si="27"/>
        <v/>
      </c>
      <c r="Q156" s="4"/>
      <c r="R156" s="4"/>
      <c r="S156" s="108">
        <v>147</v>
      </c>
      <c r="T156" s="108">
        <f t="shared" si="34"/>
        <v>0</v>
      </c>
      <c r="U156" s="108" t="str">
        <f t="shared" si="28"/>
        <v/>
      </c>
      <c r="V156" s="28" t="str">
        <f t="shared" si="29"/>
        <v/>
      </c>
      <c r="W156" s="108">
        <f t="shared" si="35"/>
        <v>0</v>
      </c>
      <c r="X156" s="108" t="str">
        <f t="shared" si="30"/>
        <v/>
      </c>
      <c r="Y156" s="28" t="str">
        <f t="shared" si="31"/>
        <v/>
      </c>
      <c r="Z156" s="108">
        <f t="shared" si="36"/>
        <v>0</v>
      </c>
      <c r="AA156" s="108" t="str">
        <f t="shared" si="32"/>
        <v/>
      </c>
      <c r="AB156" s="28" t="str">
        <f t="shared" si="33"/>
        <v/>
      </c>
      <c r="AC156" s="4"/>
      <c r="AD156" s="4"/>
    </row>
    <row r="157" spans="1:30" x14ac:dyDescent="0.35">
      <c r="A157" s="149">
        <v>148</v>
      </c>
      <c r="B157" s="63"/>
      <c r="C157" s="63"/>
      <c r="D157" s="122"/>
      <c r="E157" s="111"/>
      <c r="F157" s="112"/>
      <c r="G157" s="113"/>
      <c r="H157" s="63"/>
      <c r="I157" s="66"/>
      <c r="J157" s="64"/>
      <c r="K157" s="67"/>
      <c r="L157" s="164"/>
      <c r="M157" s="164"/>
      <c r="N157" s="15" t="str">
        <f t="shared" si="37"/>
        <v/>
      </c>
      <c r="O157" s="15" t="str">
        <f t="shared" si="26"/>
        <v/>
      </c>
      <c r="P157" s="15" t="str">
        <f t="shared" si="27"/>
        <v/>
      </c>
      <c r="Q157" s="4"/>
      <c r="R157" s="4"/>
      <c r="S157" s="108">
        <v>148</v>
      </c>
      <c r="T157" s="108">
        <f t="shared" si="34"/>
        <v>0</v>
      </c>
      <c r="U157" s="108" t="str">
        <f t="shared" si="28"/>
        <v/>
      </c>
      <c r="V157" s="28" t="str">
        <f t="shared" si="29"/>
        <v/>
      </c>
      <c r="W157" s="108">
        <f t="shared" si="35"/>
        <v>0</v>
      </c>
      <c r="X157" s="108" t="str">
        <f t="shared" si="30"/>
        <v/>
      </c>
      <c r="Y157" s="28" t="str">
        <f t="shared" si="31"/>
        <v/>
      </c>
      <c r="Z157" s="108">
        <f t="shared" si="36"/>
        <v>0</v>
      </c>
      <c r="AA157" s="108" t="str">
        <f t="shared" si="32"/>
        <v/>
      </c>
      <c r="AB157" s="28" t="str">
        <f t="shared" si="33"/>
        <v/>
      </c>
      <c r="AC157" s="4"/>
      <c r="AD157" s="4"/>
    </row>
    <row r="158" spans="1:30" x14ac:dyDescent="0.35">
      <c r="A158" s="149">
        <v>149</v>
      </c>
      <c r="B158" s="63"/>
      <c r="C158" s="63"/>
      <c r="D158" s="122"/>
      <c r="E158" s="111"/>
      <c r="F158" s="112"/>
      <c r="G158" s="113"/>
      <c r="H158" s="63"/>
      <c r="I158" s="66"/>
      <c r="J158" s="64"/>
      <c r="K158" s="67"/>
      <c r="L158" s="164"/>
      <c r="M158" s="164"/>
      <c r="N158" s="15" t="str">
        <f t="shared" si="37"/>
        <v/>
      </c>
      <c r="O158" s="15" t="str">
        <f t="shared" si="26"/>
        <v/>
      </c>
      <c r="P158" s="15" t="str">
        <f t="shared" si="27"/>
        <v/>
      </c>
      <c r="Q158" s="4"/>
      <c r="R158" s="4"/>
      <c r="S158" s="108">
        <v>149</v>
      </c>
      <c r="T158" s="108">
        <f t="shared" si="34"/>
        <v>0</v>
      </c>
      <c r="U158" s="108" t="str">
        <f t="shared" si="28"/>
        <v/>
      </c>
      <c r="V158" s="28" t="str">
        <f t="shared" si="29"/>
        <v/>
      </c>
      <c r="W158" s="108">
        <f t="shared" si="35"/>
        <v>0</v>
      </c>
      <c r="X158" s="108" t="str">
        <f t="shared" si="30"/>
        <v/>
      </c>
      <c r="Y158" s="28" t="str">
        <f t="shared" si="31"/>
        <v/>
      </c>
      <c r="Z158" s="108">
        <f t="shared" si="36"/>
        <v>0</v>
      </c>
      <c r="AA158" s="108" t="str">
        <f t="shared" si="32"/>
        <v/>
      </c>
      <c r="AB158" s="28" t="str">
        <f t="shared" si="33"/>
        <v/>
      </c>
      <c r="AC158" s="4"/>
      <c r="AD158" s="4"/>
    </row>
    <row r="159" spans="1:30" x14ac:dyDescent="0.35">
      <c r="A159" s="149">
        <v>150</v>
      </c>
      <c r="B159" s="63"/>
      <c r="C159" s="63"/>
      <c r="D159" s="122"/>
      <c r="E159" s="111"/>
      <c r="F159" s="112"/>
      <c r="G159" s="113"/>
      <c r="H159" s="63"/>
      <c r="I159" s="66"/>
      <c r="J159" s="64"/>
      <c r="K159" s="67"/>
      <c r="L159" s="164"/>
      <c r="M159" s="164"/>
      <c r="N159" s="15" t="str">
        <f t="shared" si="37"/>
        <v/>
      </c>
      <c r="O159" s="15" t="str">
        <f t="shared" si="26"/>
        <v/>
      </c>
      <c r="P159" s="15" t="str">
        <f t="shared" si="27"/>
        <v/>
      </c>
      <c r="Q159" s="4"/>
      <c r="R159" s="4"/>
      <c r="S159" s="108">
        <v>150</v>
      </c>
      <c r="T159" s="108">
        <f t="shared" si="34"/>
        <v>0</v>
      </c>
      <c r="U159" s="108" t="str">
        <f t="shared" si="28"/>
        <v/>
      </c>
      <c r="V159" s="28" t="str">
        <f t="shared" si="29"/>
        <v/>
      </c>
      <c r="W159" s="108">
        <f t="shared" si="35"/>
        <v>0</v>
      </c>
      <c r="X159" s="108" t="str">
        <f t="shared" si="30"/>
        <v/>
      </c>
      <c r="Y159" s="28" t="str">
        <f t="shared" si="31"/>
        <v/>
      </c>
      <c r="Z159" s="108">
        <f t="shared" si="36"/>
        <v>0</v>
      </c>
      <c r="AA159" s="108" t="str">
        <f t="shared" si="32"/>
        <v/>
      </c>
      <c r="AB159" s="28" t="str">
        <f t="shared" si="33"/>
        <v/>
      </c>
      <c r="AC159" s="4"/>
      <c r="AD159" s="4"/>
    </row>
    <row r="160" spans="1:30" x14ac:dyDescent="0.35">
      <c r="A160" s="149">
        <v>151</v>
      </c>
      <c r="B160" s="63"/>
      <c r="C160" s="63"/>
      <c r="D160" s="122"/>
      <c r="E160" s="111"/>
      <c r="F160" s="112"/>
      <c r="G160" s="113"/>
      <c r="H160" s="63"/>
      <c r="I160" s="66"/>
      <c r="J160" s="64"/>
      <c r="K160" s="67"/>
      <c r="L160" s="164"/>
      <c r="M160" s="164"/>
      <c r="N160" s="15" t="str">
        <f t="shared" si="37"/>
        <v/>
      </c>
      <c r="O160" s="15" t="str">
        <f t="shared" si="26"/>
        <v/>
      </c>
      <c r="P160" s="15" t="str">
        <f t="shared" si="27"/>
        <v/>
      </c>
      <c r="Q160" s="4"/>
      <c r="R160" s="4"/>
      <c r="S160" s="108">
        <v>151</v>
      </c>
      <c r="T160" s="108">
        <f t="shared" si="34"/>
        <v>0</v>
      </c>
      <c r="U160" s="108" t="str">
        <f t="shared" si="28"/>
        <v/>
      </c>
      <c r="V160" s="28" t="str">
        <f t="shared" si="29"/>
        <v/>
      </c>
      <c r="W160" s="108">
        <f t="shared" si="35"/>
        <v>0</v>
      </c>
      <c r="X160" s="108" t="str">
        <f t="shared" si="30"/>
        <v/>
      </c>
      <c r="Y160" s="28" t="str">
        <f t="shared" si="31"/>
        <v/>
      </c>
      <c r="Z160" s="108">
        <f t="shared" si="36"/>
        <v>0</v>
      </c>
      <c r="AA160" s="108" t="str">
        <f t="shared" si="32"/>
        <v/>
      </c>
      <c r="AB160" s="28" t="str">
        <f t="shared" si="33"/>
        <v/>
      </c>
      <c r="AC160" s="4"/>
      <c r="AD160" s="4"/>
    </row>
    <row r="161" spans="1:30" x14ac:dyDescent="0.35">
      <c r="A161" s="149">
        <v>152</v>
      </c>
      <c r="B161" s="63"/>
      <c r="C161" s="63"/>
      <c r="D161" s="122"/>
      <c r="E161" s="111"/>
      <c r="F161" s="112"/>
      <c r="G161" s="113"/>
      <c r="H161" s="63"/>
      <c r="I161" s="66"/>
      <c r="J161" s="64"/>
      <c r="K161" s="67"/>
      <c r="L161" s="164"/>
      <c r="M161" s="164"/>
      <c r="N161" s="15" t="str">
        <f t="shared" si="37"/>
        <v/>
      </c>
      <c r="O161" s="15" t="str">
        <f t="shared" si="26"/>
        <v/>
      </c>
      <c r="P161" s="15" t="str">
        <f t="shared" si="27"/>
        <v/>
      </c>
      <c r="Q161" s="4"/>
      <c r="R161" s="4"/>
      <c r="S161" s="108">
        <v>152</v>
      </c>
      <c r="T161" s="108">
        <f t="shared" si="34"/>
        <v>0</v>
      </c>
      <c r="U161" s="108" t="str">
        <f t="shared" si="28"/>
        <v/>
      </c>
      <c r="V161" s="28" t="str">
        <f t="shared" si="29"/>
        <v/>
      </c>
      <c r="W161" s="108">
        <f t="shared" si="35"/>
        <v>0</v>
      </c>
      <c r="X161" s="108" t="str">
        <f t="shared" si="30"/>
        <v/>
      </c>
      <c r="Y161" s="28" t="str">
        <f t="shared" si="31"/>
        <v/>
      </c>
      <c r="Z161" s="108">
        <f t="shared" si="36"/>
        <v>0</v>
      </c>
      <c r="AA161" s="108" t="str">
        <f t="shared" si="32"/>
        <v/>
      </c>
      <c r="AB161" s="28" t="str">
        <f t="shared" si="33"/>
        <v/>
      </c>
      <c r="AC161" s="4"/>
      <c r="AD161" s="4"/>
    </row>
    <row r="162" spans="1:30" x14ac:dyDescent="0.35">
      <c r="A162" s="149">
        <v>153</v>
      </c>
      <c r="B162" s="63"/>
      <c r="C162" s="63"/>
      <c r="D162" s="122"/>
      <c r="E162" s="111"/>
      <c r="F162" s="112"/>
      <c r="G162" s="113"/>
      <c r="H162" s="63"/>
      <c r="I162" s="66"/>
      <c r="J162" s="64"/>
      <c r="K162" s="67"/>
      <c r="L162" s="164"/>
      <c r="M162" s="164"/>
      <c r="N162" s="15" t="str">
        <f t="shared" si="37"/>
        <v/>
      </c>
      <c r="O162" s="15" t="str">
        <f t="shared" si="26"/>
        <v/>
      </c>
      <c r="P162" s="15" t="str">
        <f t="shared" si="27"/>
        <v/>
      </c>
      <c r="Q162" s="4"/>
      <c r="R162" s="4"/>
      <c r="S162" s="108">
        <v>153</v>
      </c>
      <c r="T162" s="108">
        <f t="shared" si="34"/>
        <v>0</v>
      </c>
      <c r="U162" s="108" t="str">
        <f t="shared" si="28"/>
        <v/>
      </c>
      <c r="V162" s="28" t="str">
        <f t="shared" si="29"/>
        <v/>
      </c>
      <c r="W162" s="108">
        <f t="shared" si="35"/>
        <v>0</v>
      </c>
      <c r="X162" s="108" t="str">
        <f t="shared" si="30"/>
        <v/>
      </c>
      <c r="Y162" s="28" t="str">
        <f t="shared" si="31"/>
        <v/>
      </c>
      <c r="Z162" s="108">
        <f t="shared" si="36"/>
        <v>0</v>
      </c>
      <c r="AA162" s="108" t="str">
        <f t="shared" si="32"/>
        <v/>
      </c>
      <c r="AB162" s="28" t="str">
        <f t="shared" si="33"/>
        <v/>
      </c>
      <c r="AC162" s="4"/>
      <c r="AD162" s="4"/>
    </row>
    <row r="163" spans="1:30" x14ac:dyDescent="0.35">
      <c r="A163" s="149">
        <v>154</v>
      </c>
      <c r="B163" s="63"/>
      <c r="C163" s="63"/>
      <c r="D163" s="122"/>
      <c r="E163" s="111"/>
      <c r="F163" s="112"/>
      <c r="G163" s="113"/>
      <c r="H163" s="63"/>
      <c r="I163" s="66"/>
      <c r="J163" s="64"/>
      <c r="K163" s="67"/>
      <c r="L163" s="164"/>
      <c r="M163" s="164"/>
      <c r="N163" s="15" t="str">
        <f t="shared" si="37"/>
        <v/>
      </c>
      <c r="O163" s="15" t="str">
        <f t="shared" si="26"/>
        <v/>
      </c>
      <c r="P163" s="15" t="str">
        <f t="shared" si="27"/>
        <v/>
      </c>
      <c r="Q163" s="4"/>
      <c r="R163" s="4"/>
      <c r="S163" s="108">
        <v>154</v>
      </c>
      <c r="T163" s="108">
        <f t="shared" si="34"/>
        <v>0</v>
      </c>
      <c r="U163" s="108" t="str">
        <f t="shared" si="28"/>
        <v/>
      </c>
      <c r="V163" s="28" t="str">
        <f t="shared" si="29"/>
        <v/>
      </c>
      <c r="W163" s="108">
        <f t="shared" si="35"/>
        <v>0</v>
      </c>
      <c r="X163" s="108" t="str">
        <f t="shared" si="30"/>
        <v/>
      </c>
      <c r="Y163" s="28" t="str">
        <f t="shared" si="31"/>
        <v/>
      </c>
      <c r="Z163" s="108">
        <f t="shared" si="36"/>
        <v>0</v>
      </c>
      <c r="AA163" s="108" t="str">
        <f t="shared" si="32"/>
        <v/>
      </c>
      <c r="AB163" s="28" t="str">
        <f t="shared" si="33"/>
        <v/>
      </c>
      <c r="AC163" s="4"/>
      <c r="AD163" s="4"/>
    </row>
    <row r="164" spans="1:30" x14ac:dyDescent="0.35">
      <c r="A164" s="149">
        <v>155</v>
      </c>
      <c r="B164" s="63"/>
      <c r="C164" s="63"/>
      <c r="D164" s="122"/>
      <c r="E164" s="111"/>
      <c r="F164" s="112"/>
      <c r="G164" s="113"/>
      <c r="H164" s="63"/>
      <c r="I164" s="66"/>
      <c r="J164" s="64"/>
      <c r="K164" s="67"/>
      <c r="L164" s="164"/>
      <c r="M164" s="164"/>
      <c r="N164" s="15" t="str">
        <f t="shared" si="37"/>
        <v/>
      </c>
      <c r="O164" s="15" t="str">
        <f t="shared" si="26"/>
        <v/>
      </c>
      <c r="P164" s="15" t="str">
        <f t="shared" si="27"/>
        <v/>
      </c>
      <c r="Q164" s="4"/>
      <c r="R164" s="4"/>
      <c r="S164" s="108">
        <v>155</v>
      </c>
      <c r="T164" s="108">
        <f t="shared" si="34"/>
        <v>0</v>
      </c>
      <c r="U164" s="108" t="str">
        <f t="shared" si="28"/>
        <v/>
      </c>
      <c r="V164" s="28" t="str">
        <f t="shared" si="29"/>
        <v/>
      </c>
      <c r="W164" s="108">
        <f t="shared" si="35"/>
        <v>0</v>
      </c>
      <c r="X164" s="108" t="str">
        <f t="shared" si="30"/>
        <v/>
      </c>
      <c r="Y164" s="28" t="str">
        <f t="shared" si="31"/>
        <v/>
      </c>
      <c r="Z164" s="108">
        <f t="shared" si="36"/>
        <v>0</v>
      </c>
      <c r="AA164" s="108" t="str">
        <f t="shared" si="32"/>
        <v/>
      </c>
      <c r="AB164" s="28" t="str">
        <f t="shared" si="33"/>
        <v/>
      </c>
      <c r="AC164" s="4"/>
      <c r="AD164" s="4"/>
    </row>
    <row r="165" spans="1:30" x14ac:dyDescent="0.35">
      <c r="A165" s="149">
        <v>156</v>
      </c>
      <c r="B165" s="63"/>
      <c r="C165" s="63"/>
      <c r="D165" s="122"/>
      <c r="E165" s="111"/>
      <c r="F165" s="112"/>
      <c r="G165" s="113"/>
      <c r="H165" s="63"/>
      <c r="I165" s="66"/>
      <c r="J165" s="64"/>
      <c r="K165" s="67"/>
      <c r="L165" s="164"/>
      <c r="M165" s="164"/>
      <c r="N165" s="15" t="str">
        <f t="shared" si="37"/>
        <v/>
      </c>
      <c r="O165" s="15" t="str">
        <f t="shared" si="26"/>
        <v/>
      </c>
      <c r="P165" s="15" t="str">
        <f t="shared" si="27"/>
        <v/>
      </c>
      <c r="Q165" s="4"/>
      <c r="R165" s="4"/>
      <c r="S165" s="108">
        <v>156</v>
      </c>
      <c r="T165" s="108">
        <f t="shared" si="34"/>
        <v>0</v>
      </c>
      <c r="U165" s="108" t="str">
        <f t="shared" si="28"/>
        <v/>
      </c>
      <c r="V165" s="28" t="str">
        <f t="shared" si="29"/>
        <v/>
      </c>
      <c r="W165" s="108">
        <f t="shared" si="35"/>
        <v>0</v>
      </c>
      <c r="X165" s="108" t="str">
        <f t="shared" si="30"/>
        <v/>
      </c>
      <c r="Y165" s="28" t="str">
        <f t="shared" si="31"/>
        <v/>
      </c>
      <c r="Z165" s="108">
        <f t="shared" si="36"/>
        <v>0</v>
      </c>
      <c r="AA165" s="108" t="str">
        <f t="shared" si="32"/>
        <v/>
      </c>
      <c r="AB165" s="28" t="str">
        <f t="shared" si="33"/>
        <v/>
      </c>
      <c r="AC165" s="4"/>
      <c r="AD165" s="4"/>
    </row>
    <row r="166" spans="1:30" x14ac:dyDescent="0.35">
      <c r="A166" s="149">
        <v>157</v>
      </c>
      <c r="B166" s="63"/>
      <c r="C166" s="63"/>
      <c r="D166" s="122"/>
      <c r="E166" s="111"/>
      <c r="F166" s="112"/>
      <c r="G166" s="113"/>
      <c r="H166" s="63"/>
      <c r="I166" s="66"/>
      <c r="J166" s="64"/>
      <c r="K166" s="67"/>
      <c r="L166" s="164"/>
      <c r="M166" s="164"/>
      <c r="N166" s="15" t="str">
        <f t="shared" si="37"/>
        <v/>
      </c>
      <c r="O166" s="15" t="str">
        <f t="shared" si="26"/>
        <v/>
      </c>
      <c r="P166" s="15" t="str">
        <f t="shared" si="27"/>
        <v/>
      </c>
      <c r="Q166" s="4"/>
      <c r="R166" s="4"/>
      <c r="S166" s="108">
        <v>157</v>
      </c>
      <c r="T166" s="108">
        <f t="shared" si="34"/>
        <v>0</v>
      </c>
      <c r="U166" s="108" t="str">
        <f t="shared" si="28"/>
        <v/>
      </c>
      <c r="V166" s="28" t="str">
        <f t="shared" si="29"/>
        <v/>
      </c>
      <c r="W166" s="108">
        <f t="shared" si="35"/>
        <v>0</v>
      </c>
      <c r="X166" s="108" t="str">
        <f t="shared" si="30"/>
        <v/>
      </c>
      <c r="Y166" s="28" t="str">
        <f t="shared" si="31"/>
        <v/>
      </c>
      <c r="Z166" s="108">
        <f t="shared" si="36"/>
        <v>0</v>
      </c>
      <c r="AA166" s="108" t="str">
        <f t="shared" si="32"/>
        <v/>
      </c>
      <c r="AB166" s="28" t="str">
        <f t="shared" si="33"/>
        <v/>
      </c>
      <c r="AC166" s="4"/>
      <c r="AD166" s="4"/>
    </row>
    <row r="167" spans="1:30" x14ac:dyDescent="0.35">
      <c r="A167" s="149">
        <v>158</v>
      </c>
      <c r="B167" s="63"/>
      <c r="C167" s="63"/>
      <c r="D167" s="122"/>
      <c r="E167" s="111"/>
      <c r="F167" s="112"/>
      <c r="G167" s="113"/>
      <c r="H167" s="63"/>
      <c r="I167" s="66"/>
      <c r="J167" s="64"/>
      <c r="K167" s="67"/>
      <c r="L167" s="164"/>
      <c r="M167" s="164"/>
      <c r="N167" s="15" t="str">
        <f t="shared" si="37"/>
        <v/>
      </c>
      <c r="O167" s="15" t="str">
        <f t="shared" si="26"/>
        <v/>
      </c>
      <c r="P167" s="15" t="str">
        <f t="shared" si="27"/>
        <v/>
      </c>
      <c r="Q167" s="4"/>
      <c r="R167" s="4"/>
      <c r="S167" s="108">
        <v>158</v>
      </c>
      <c r="T167" s="108">
        <f t="shared" si="34"/>
        <v>0</v>
      </c>
      <c r="U167" s="108" t="str">
        <f t="shared" si="28"/>
        <v/>
      </c>
      <c r="V167" s="28" t="str">
        <f t="shared" si="29"/>
        <v/>
      </c>
      <c r="W167" s="108">
        <f t="shared" si="35"/>
        <v>0</v>
      </c>
      <c r="X167" s="108" t="str">
        <f t="shared" si="30"/>
        <v/>
      </c>
      <c r="Y167" s="28" t="str">
        <f t="shared" si="31"/>
        <v/>
      </c>
      <c r="Z167" s="108">
        <f t="shared" si="36"/>
        <v>0</v>
      </c>
      <c r="AA167" s="108" t="str">
        <f t="shared" si="32"/>
        <v/>
      </c>
      <c r="AB167" s="28" t="str">
        <f t="shared" si="33"/>
        <v/>
      </c>
      <c r="AC167" s="4"/>
      <c r="AD167" s="4"/>
    </row>
    <row r="168" spans="1:30" x14ac:dyDescent="0.35">
      <c r="A168" s="149">
        <v>159</v>
      </c>
      <c r="B168" s="63"/>
      <c r="C168" s="63"/>
      <c r="D168" s="122"/>
      <c r="E168" s="111"/>
      <c r="F168" s="112"/>
      <c r="G168" s="113"/>
      <c r="H168" s="63"/>
      <c r="I168" s="66"/>
      <c r="J168" s="64"/>
      <c r="K168" s="67"/>
      <c r="L168" s="164"/>
      <c r="M168" s="164"/>
      <c r="N168" s="15" t="str">
        <f t="shared" si="37"/>
        <v/>
      </c>
      <c r="O168" s="15" t="str">
        <f t="shared" si="26"/>
        <v/>
      </c>
      <c r="P168" s="15" t="str">
        <f t="shared" si="27"/>
        <v/>
      </c>
      <c r="Q168" s="4"/>
      <c r="R168" s="4"/>
      <c r="S168" s="108">
        <v>159</v>
      </c>
      <c r="T168" s="108">
        <f t="shared" si="34"/>
        <v>0</v>
      </c>
      <c r="U168" s="108" t="str">
        <f t="shared" si="28"/>
        <v/>
      </c>
      <c r="V168" s="28" t="str">
        <f t="shared" si="29"/>
        <v/>
      </c>
      <c r="W168" s="108">
        <f t="shared" si="35"/>
        <v>0</v>
      </c>
      <c r="X168" s="108" t="str">
        <f t="shared" si="30"/>
        <v/>
      </c>
      <c r="Y168" s="28" t="str">
        <f t="shared" si="31"/>
        <v/>
      </c>
      <c r="Z168" s="108">
        <f t="shared" si="36"/>
        <v>0</v>
      </c>
      <c r="AA168" s="108" t="str">
        <f t="shared" si="32"/>
        <v/>
      </c>
      <c r="AB168" s="28" t="str">
        <f t="shared" si="33"/>
        <v/>
      </c>
      <c r="AC168" s="4"/>
      <c r="AD168" s="4"/>
    </row>
    <row r="169" spans="1:30" x14ac:dyDescent="0.35">
      <c r="A169" s="149">
        <v>160</v>
      </c>
      <c r="B169" s="63"/>
      <c r="C169" s="63"/>
      <c r="D169" s="122"/>
      <c r="E169" s="111"/>
      <c r="F169" s="112"/>
      <c r="G169" s="113"/>
      <c r="H169" s="63"/>
      <c r="I169" s="66"/>
      <c r="J169" s="64"/>
      <c r="K169" s="67"/>
      <c r="L169" s="164"/>
      <c r="M169" s="164"/>
      <c r="N169" s="15" t="str">
        <f t="shared" si="37"/>
        <v/>
      </c>
      <c r="O169" s="15" t="str">
        <f t="shared" si="26"/>
        <v/>
      </c>
      <c r="P169" s="15" t="str">
        <f t="shared" si="27"/>
        <v/>
      </c>
      <c r="Q169" s="4"/>
      <c r="R169" s="4"/>
      <c r="S169" s="108">
        <v>160</v>
      </c>
      <c r="T169" s="108">
        <f t="shared" si="34"/>
        <v>0</v>
      </c>
      <c r="U169" s="108" t="str">
        <f t="shared" si="28"/>
        <v/>
      </c>
      <c r="V169" s="28" t="str">
        <f t="shared" si="29"/>
        <v/>
      </c>
      <c r="W169" s="108">
        <f t="shared" si="35"/>
        <v>0</v>
      </c>
      <c r="X169" s="108" t="str">
        <f t="shared" si="30"/>
        <v/>
      </c>
      <c r="Y169" s="28" t="str">
        <f t="shared" si="31"/>
        <v/>
      </c>
      <c r="Z169" s="108">
        <f t="shared" si="36"/>
        <v>0</v>
      </c>
      <c r="AA169" s="108" t="str">
        <f t="shared" si="32"/>
        <v/>
      </c>
      <c r="AB169" s="28" t="str">
        <f t="shared" si="33"/>
        <v/>
      </c>
      <c r="AC169" s="4"/>
      <c r="AD169" s="4"/>
    </row>
    <row r="170" spans="1:30" x14ac:dyDescent="0.35">
      <c r="A170" s="149">
        <v>161</v>
      </c>
      <c r="B170" s="63"/>
      <c r="C170" s="63"/>
      <c r="D170" s="122"/>
      <c r="E170" s="111"/>
      <c r="F170" s="112"/>
      <c r="G170" s="113"/>
      <c r="H170" s="63"/>
      <c r="I170" s="66"/>
      <c r="J170" s="64"/>
      <c r="K170" s="67"/>
      <c r="L170" s="164"/>
      <c r="M170" s="164"/>
      <c r="N170" s="15" t="str">
        <f t="shared" si="37"/>
        <v/>
      </c>
      <c r="O170" s="15" t="str">
        <f t="shared" si="26"/>
        <v/>
      </c>
      <c r="P170" s="15" t="str">
        <f t="shared" si="27"/>
        <v/>
      </c>
      <c r="Q170" s="4"/>
      <c r="R170" s="4"/>
      <c r="S170" s="108">
        <v>161</v>
      </c>
      <c r="T170" s="108">
        <f t="shared" si="34"/>
        <v>0</v>
      </c>
      <c r="U170" s="108" t="str">
        <f t="shared" si="28"/>
        <v/>
      </c>
      <c r="V170" s="28" t="str">
        <f t="shared" si="29"/>
        <v/>
      </c>
      <c r="W170" s="108">
        <f t="shared" si="35"/>
        <v>0</v>
      </c>
      <c r="X170" s="108" t="str">
        <f t="shared" si="30"/>
        <v/>
      </c>
      <c r="Y170" s="28" t="str">
        <f t="shared" si="31"/>
        <v/>
      </c>
      <c r="Z170" s="108">
        <f t="shared" si="36"/>
        <v>0</v>
      </c>
      <c r="AA170" s="108" t="str">
        <f t="shared" si="32"/>
        <v/>
      </c>
      <c r="AB170" s="28" t="str">
        <f t="shared" si="33"/>
        <v/>
      </c>
      <c r="AC170" s="4"/>
      <c r="AD170" s="4"/>
    </row>
    <row r="171" spans="1:30" x14ac:dyDescent="0.35">
      <c r="A171" s="149">
        <v>162</v>
      </c>
      <c r="B171" s="63"/>
      <c r="C171" s="63"/>
      <c r="D171" s="122"/>
      <c r="E171" s="111"/>
      <c r="F171" s="112"/>
      <c r="G171" s="113"/>
      <c r="H171" s="63"/>
      <c r="I171" s="66"/>
      <c r="J171" s="64"/>
      <c r="K171" s="67"/>
      <c r="L171" s="164"/>
      <c r="M171" s="164"/>
      <c r="N171" s="15" t="str">
        <f t="shared" si="37"/>
        <v/>
      </c>
      <c r="O171" s="15" t="str">
        <f t="shared" si="26"/>
        <v/>
      </c>
      <c r="P171" s="15" t="str">
        <f t="shared" si="27"/>
        <v/>
      </c>
      <c r="Q171" s="4"/>
      <c r="R171" s="4"/>
      <c r="S171" s="108">
        <v>162</v>
      </c>
      <c r="T171" s="108">
        <f t="shared" si="34"/>
        <v>0</v>
      </c>
      <c r="U171" s="108" t="str">
        <f t="shared" si="28"/>
        <v/>
      </c>
      <c r="V171" s="28" t="str">
        <f t="shared" si="29"/>
        <v/>
      </c>
      <c r="W171" s="108">
        <f t="shared" si="35"/>
        <v>0</v>
      </c>
      <c r="X171" s="108" t="str">
        <f t="shared" si="30"/>
        <v/>
      </c>
      <c r="Y171" s="28" t="str">
        <f t="shared" si="31"/>
        <v/>
      </c>
      <c r="Z171" s="108">
        <f t="shared" si="36"/>
        <v>0</v>
      </c>
      <c r="AA171" s="108" t="str">
        <f t="shared" si="32"/>
        <v/>
      </c>
      <c r="AB171" s="28" t="str">
        <f t="shared" si="33"/>
        <v/>
      </c>
      <c r="AC171" s="4"/>
      <c r="AD171" s="4"/>
    </row>
    <row r="172" spans="1:30" x14ac:dyDescent="0.35">
      <c r="A172" s="149">
        <v>163</v>
      </c>
      <c r="B172" s="63"/>
      <c r="C172" s="63"/>
      <c r="D172" s="122"/>
      <c r="E172" s="111"/>
      <c r="F172" s="112"/>
      <c r="G172" s="113"/>
      <c r="H172" s="63"/>
      <c r="I172" s="66"/>
      <c r="J172" s="64"/>
      <c r="K172" s="67"/>
      <c r="L172" s="164"/>
      <c r="M172" s="164"/>
      <c r="N172" s="15" t="str">
        <f t="shared" si="37"/>
        <v/>
      </c>
      <c r="O172" s="15" t="str">
        <f t="shared" si="26"/>
        <v/>
      </c>
      <c r="P172" s="15" t="str">
        <f t="shared" si="27"/>
        <v/>
      </c>
      <c r="Q172" s="4"/>
      <c r="R172" s="4"/>
      <c r="S172" s="108">
        <v>163</v>
      </c>
      <c r="T172" s="108">
        <f t="shared" si="34"/>
        <v>0</v>
      </c>
      <c r="U172" s="108" t="str">
        <f t="shared" si="28"/>
        <v/>
      </c>
      <c r="V172" s="28" t="str">
        <f t="shared" si="29"/>
        <v/>
      </c>
      <c r="W172" s="108">
        <f t="shared" si="35"/>
        <v>0</v>
      </c>
      <c r="X172" s="108" t="str">
        <f t="shared" si="30"/>
        <v/>
      </c>
      <c r="Y172" s="28" t="str">
        <f t="shared" si="31"/>
        <v/>
      </c>
      <c r="Z172" s="108">
        <f t="shared" si="36"/>
        <v>0</v>
      </c>
      <c r="AA172" s="108" t="str">
        <f t="shared" si="32"/>
        <v/>
      </c>
      <c r="AB172" s="28" t="str">
        <f t="shared" si="33"/>
        <v/>
      </c>
      <c r="AC172" s="4"/>
      <c r="AD172" s="4"/>
    </row>
    <row r="173" spans="1:30" x14ac:dyDescent="0.35">
      <c r="A173" s="149">
        <v>164</v>
      </c>
      <c r="B173" s="63"/>
      <c r="C173" s="63"/>
      <c r="D173" s="122"/>
      <c r="E173" s="111"/>
      <c r="F173" s="112"/>
      <c r="G173" s="113"/>
      <c r="H173" s="63"/>
      <c r="I173" s="66"/>
      <c r="J173" s="64"/>
      <c r="K173" s="67"/>
      <c r="L173" s="164"/>
      <c r="M173" s="164"/>
      <c r="N173" s="15" t="str">
        <f t="shared" si="37"/>
        <v/>
      </c>
      <c r="O173" s="15" t="str">
        <f t="shared" si="26"/>
        <v/>
      </c>
      <c r="P173" s="15" t="str">
        <f t="shared" si="27"/>
        <v/>
      </c>
      <c r="Q173" s="4"/>
      <c r="R173" s="4"/>
      <c r="S173" s="108">
        <v>164</v>
      </c>
      <c r="T173" s="108">
        <f t="shared" si="34"/>
        <v>0</v>
      </c>
      <c r="U173" s="108" t="str">
        <f t="shared" si="28"/>
        <v/>
      </c>
      <c r="V173" s="28" t="str">
        <f t="shared" si="29"/>
        <v/>
      </c>
      <c r="W173" s="108">
        <f t="shared" si="35"/>
        <v>0</v>
      </c>
      <c r="X173" s="108" t="str">
        <f t="shared" si="30"/>
        <v/>
      </c>
      <c r="Y173" s="28" t="str">
        <f t="shared" si="31"/>
        <v/>
      </c>
      <c r="Z173" s="108">
        <f t="shared" si="36"/>
        <v>0</v>
      </c>
      <c r="AA173" s="108" t="str">
        <f t="shared" si="32"/>
        <v/>
      </c>
      <c r="AB173" s="28" t="str">
        <f t="shared" si="33"/>
        <v/>
      </c>
      <c r="AC173" s="4"/>
      <c r="AD173" s="4"/>
    </row>
    <row r="174" spans="1:30" x14ac:dyDescent="0.35">
      <c r="A174" s="149">
        <v>165</v>
      </c>
      <c r="B174" s="63"/>
      <c r="C174" s="63"/>
      <c r="D174" s="122"/>
      <c r="E174" s="111"/>
      <c r="F174" s="112"/>
      <c r="G174" s="113"/>
      <c r="H174" s="63"/>
      <c r="I174" s="66"/>
      <c r="J174" s="64"/>
      <c r="K174" s="67"/>
      <c r="L174" s="164"/>
      <c r="M174" s="164"/>
      <c r="N174" s="15" t="str">
        <f t="shared" si="37"/>
        <v/>
      </c>
      <c r="O174" s="15" t="str">
        <f t="shared" si="26"/>
        <v/>
      </c>
      <c r="P174" s="15" t="str">
        <f t="shared" si="27"/>
        <v/>
      </c>
      <c r="Q174" s="4"/>
      <c r="R174" s="4"/>
      <c r="S174" s="108">
        <v>165</v>
      </c>
      <c r="T174" s="108">
        <f t="shared" si="34"/>
        <v>0</v>
      </c>
      <c r="U174" s="108" t="str">
        <f t="shared" si="28"/>
        <v/>
      </c>
      <c r="V174" s="28" t="str">
        <f t="shared" si="29"/>
        <v/>
      </c>
      <c r="W174" s="108">
        <f t="shared" si="35"/>
        <v>0</v>
      </c>
      <c r="X174" s="108" t="str">
        <f t="shared" si="30"/>
        <v/>
      </c>
      <c r="Y174" s="28" t="str">
        <f t="shared" si="31"/>
        <v/>
      </c>
      <c r="Z174" s="108">
        <f t="shared" si="36"/>
        <v>0</v>
      </c>
      <c r="AA174" s="108" t="str">
        <f t="shared" si="32"/>
        <v/>
      </c>
      <c r="AB174" s="28" t="str">
        <f t="shared" si="33"/>
        <v/>
      </c>
      <c r="AC174" s="4"/>
      <c r="AD174" s="4"/>
    </row>
    <row r="175" spans="1:30" x14ac:dyDescent="0.35">
      <c r="A175" s="149">
        <v>166</v>
      </c>
      <c r="B175" s="63"/>
      <c r="C175" s="63"/>
      <c r="D175" s="122"/>
      <c r="E175" s="111"/>
      <c r="F175" s="112"/>
      <c r="G175" s="113"/>
      <c r="H175" s="63"/>
      <c r="I175" s="66"/>
      <c r="J175" s="64"/>
      <c r="K175" s="67"/>
      <c r="L175" s="164"/>
      <c r="M175" s="164"/>
      <c r="N175" s="15" t="str">
        <f t="shared" si="37"/>
        <v/>
      </c>
      <c r="O175" s="15" t="str">
        <f t="shared" si="26"/>
        <v/>
      </c>
      <c r="P175" s="15" t="str">
        <f t="shared" si="27"/>
        <v/>
      </c>
      <c r="Q175" s="4"/>
      <c r="R175" s="4"/>
      <c r="S175" s="108">
        <v>166</v>
      </c>
      <c r="T175" s="108">
        <f t="shared" si="34"/>
        <v>0</v>
      </c>
      <c r="U175" s="108" t="str">
        <f t="shared" si="28"/>
        <v/>
      </c>
      <c r="V175" s="28" t="str">
        <f t="shared" si="29"/>
        <v/>
      </c>
      <c r="W175" s="108">
        <f t="shared" si="35"/>
        <v>0</v>
      </c>
      <c r="X175" s="108" t="str">
        <f t="shared" si="30"/>
        <v/>
      </c>
      <c r="Y175" s="28" t="str">
        <f t="shared" si="31"/>
        <v/>
      </c>
      <c r="Z175" s="108">
        <f t="shared" si="36"/>
        <v>0</v>
      </c>
      <c r="AA175" s="108" t="str">
        <f t="shared" si="32"/>
        <v/>
      </c>
      <c r="AB175" s="28" t="str">
        <f t="shared" si="33"/>
        <v/>
      </c>
      <c r="AC175" s="4"/>
      <c r="AD175" s="4"/>
    </row>
    <row r="176" spans="1:30" x14ac:dyDescent="0.35">
      <c r="A176" s="149">
        <v>167</v>
      </c>
      <c r="B176" s="63"/>
      <c r="C176" s="63"/>
      <c r="D176" s="122"/>
      <c r="E176" s="111"/>
      <c r="F176" s="112"/>
      <c r="G176" s="113"/>
      <c r="H176" s="63"/>
      <c r="I176" s="66"/>
      <c r="J176" s="64"/>
      <c r="K176" s="67"/>
      <c r="L176" s="164"/>
      <c r="M176" s="164"/>
      <c r="N176" s="15" t="str">
        <f t="shared" si="37"/>
        <v/>
      </c>
      <c r="O176" s="15" t="str">
        <f t="shared" si="26"/>
        <v/>
      </c>
      <c r="P176" s="15" t="str">
        <f t="shared" si="27"/>
        <v/>
      </c>
      <c r="Q176" s="4"/>
      <c r="R176" s="4"/>
      <c r="S176" s="108">
        <v>167</v>
      </c>
      <c r="T176" s="108">
        <f t="shared" si="34"/>
        <v>0</v>
      </c>
      <c r="U176" s="108" t="str">
        <f t="shared" si="28"/>
        <v/>
      </c>
      <c r="V176" s="28" t="str">
        <f t="shared" si="29"/>
        <v/>
      </c>
      <c r="W176" s="108">
        <f t="shared" si="35"/>
        <v>0</v>
      </c>
      <c r="X176" s="108" t="str">
        <f t="shared" si="30"/>
        <v/>
      </c>
      <c r="Y176" s="28" t="str">
        <f t="shared" si="31"/>
        <v/>
      </c>
      <c r="Z176" s="108">
        <f t="shared" si="36"/>
        <v>0</v>
      </c>
      <c r="AA176" s="108" t="str">
        <f t="shared" si="32"/>
        <v/>
      </c>
      <c r="AB176" s="28" t="str">
        <f t="shared" si="33"/>
        <v/>
      </c>
      <c r="AC176" s="4"/>
      <c r="AD176" s="4"/>
    </row>
    <row r="177" spans="1:30" x14ac:dyDescent="0.35">
      <c r="A177" s="149">
        <v>168</v>
      </c>
      <c r="B177" s="63"/>
      <c r="C177" s="63"/>
      <c r="D177" s="122"/>
      <c r="E177" s="111"/>
      <c r="F177" s="112"/>
      <c r="G177" s="113"/>
      <c r="H177" s="63"/>
      <c r="I177" s="66"/>
      <c r="J177" s="64"/>
      <c r="K177" s="67"/>
      <c r="L177" s="164"/>
      <c r="M177" s="164"/>
      <c r="N177" s="15" t="str">
        <f t="shared" si="37"/>
        <v/>
      </c>
      <c r="O177" s="15" t="str">
        <f t="shared" si="26"/>
        <v/>
      </c>
      <c r="P177" s="15" t="str">
        <f t="shared" si="27"/>
        <v/>
      </c>
      <c r="Q177" s="4"/>
      <c r="R177" s="4"/>
      <c r="S177" s="108">
        <v>168</v>
      </c>
      <c r="T177" s="108">
        <f t="shared" si="34"/>
        <v>0</v>
      </c>
      <c r="U177" s="108" t="str">
        <f t="shared" si="28"/>
        <v/>
      </c>
      <c r="V177" s="28" t="str">
        <f t="shared" si="29"/>
        <v/>
      </c>
      <c r="W177" s="108">
        <f t="shared" si="35"/>
        <v>0</v>
      </c>
      <c r="X177" s="108" t="str">
        <f t="shared" si="30"/>
        <v/>
      </c>
      <c r="Y177" s="28" t="str">
        <f t="shared" si="31"/>
        <v/>
      </c>
      <c r="Z177" s="108">
        <f t="shared" si="36"/>
        <v>0</v>
      </c>
      <c r="AA177" s="108" t="str">
        <f t="shared" si="32"/>
        <v/>
      </c>
      <c r="AB177" s="28" t="str">
        <f t="shared" si="33"/>
        <v/>
      </c>
      <c r="AC177" s="4"/>
      <c r="AD177" s="4"/>
    </row>
    <row r="178" spans="1:30" x14ac:dyDescent="0.35">
      <c r="A178" s="149">
        <v>169</v>
      </c>
      <c r="B178" s="63"/>
      <c r="C178" s="63"/>
      <c r="D178" s="122"/>
      <c r="E178" s="111"/>
      <c r="F178" s="112"/>
      <c r="G178" s="113"/>
      <c r="H178" s="63"/>
      <c r="I178" s="66"/>
      <c r="J178" s="64"/>
      <c r="K178" s="67"/>
      <c r="L178" s="164"/>
      <c r="M178" s="164"/>
      <c r="N178" s="15" t="str">
        <f t="shared" si="37"/>
        <v/>
      </c>
      <c r="O178" s="15" t="str">
        <f t="shared" si="26"/>
        <v/>
      </c>
      <c r="P178" s="15" t="str">
        <f t="shared" si="27"/>
        <v/>
      </c>
      <c r="Q178" s="4"/>
      <c r="R178" s="4"/>
      <c r="S178" s="108">
        <v>169</v>
      </c>
      <c r="T178" s="108">
        <f t="shared" si="34"/>
        <v>0</v>
      </c>
      <c r="U178" s="108" t="str">
        <f t="shared" si="28"/>
        <v/>
      </c>
      <c r="V178" s="28" t="str">
        <f t="shared" si="29"/>
        <v/>
      </c>
      <c r="W178" s="108">
        <f t="shared" si="35"/>
        <v>0</v>
      </c>
      <c r="X178" s="108" t="str">
        <f t="shared" si="30"/>
        <v/>
      </c>
      <c r="Y178" s="28" t="str">
        <f t="shared" si="31"/>
        <v/>
      </c>
      <c r="Z178" s="108">
        <f t="shared" si="36"/>
        <v>0</v>
      </c>
      <c r="AA178" s="108" t="str">
        <f t="shared" si="32"/>
        <v/>
      </c>
      <c r="AB178" s="28" t="str">
        <f t="shared" si="33"/>
        <v/>
      </c>
      <c r="AC178" s="4"/>
      <c r="AD178" s="4"/>
    </row>
    <row r="179" spans="1:30" x14ac:dyDescent="0.35">
      <c r="A179" s="149">
        <v>170</v>
      </c>
      <c r="B179" s="63"/>
      <c r="C179" s="63"/>
      <c r="D179" s="122"/>
      <c r="E179" s="111"/>
      <c r="F179" s="112"/>
      <c r="G179" s="113"/>
      <c r="H179" s="63"/>
      <c r="I179" s="66"/>
      <c r="J179" s="64"/>
      <c r="K179" s="67"/>
      <c r="L179" s="164"/>
      <c r="M179" s="164"/>
      <c r="N179" s="15" t="str">
        <f t="shared" si="37"/>
        <v/>
      </c>
      <c r="O179" s="15" t="str">
        <f t="shared" si="26"/>
        <v/>
      </c>
      <c r="P179" s="15" t="str">
        <f t="shared" si="27"/>
        <v/>
      </c>
      <c r="Q179" s="4"/>
      <c r="R179" s="4"/>
      <c r="S179" s="108">
        <v>170</v>
      </c>
      <c r="T179" s="108">
        <f t="shared" si="34"/>
        <v>0</v>
      </c>
      <c r="U179" s="108" t="str">
        <f t="shared" si="28"/>
        <v/>
      </c>
      <c r="V179" s="28" t="str">
        <f t="shared" si="29"/>
        <v/>
      </c>
      <c r="W179" s="108">
        <f t="shared" si="35"/>
        <v>0</v>
      </c>
      <c r="X179" s="108" t="str">
        <f t="shared" si="30"/>
        <v/>
      </c>
      <c r="Y179" s="28" t="str">
        <f t="shared" si="31"/>
        <v/>
      </c>
      <c r="Z179" s="108">
        <f t="shared" si="36"/>
        <v>0</v>
      </c>
      <c r="AA179" s="108" t="str">
        <f t="shared" si="32"/>
        <v/>
      </c>
      <c r="AB179" s="28" t="str">
        <f t="shared" si="33"/>
        <v/>
      </c>
      <c r="AC179" s="4"/>
      <c r="AD179" s="4"/>
    </row>
    <row r="180" spans="1:30" x14ac:dyDescent="0.35">
      <c r="A180" s="149">
        <v>171</v>
      </c>
      <c r="B180" s="63"/>
      <c r="C180" s="63"/>
      <c r="D180" s="122"/>
      <c r="E180" s="111"/>
      <c r="F180" s="112"/>
      <c r="G180" s="113"/>
      <c r="H180" s="63"/>
      <c r="I180" s="66"/>
      <c r="J180" s="64"/>
      <c r="K180" s="67"/>
      <c r="L180" s="164"/>
      <c r="M180" s="164"/>
      <c r="N180" s="15" t="str">
        <f t="shared" si="37"/>
        <v/>
      </c>
      <c r="O180" s="15" t="str">
        <f t="shared" si="26"/>
        <v/>
      </c>
      <c r="P180" s="15" t="str">
        <f t="shared" si="27"/>
        <v/>
      </c>
      <c r="Q180" s="4"/>
      <c r="R180" s="4"/>
      <c r="S180" s="108">
        <v>171</v>
      </c>
      <c r="T180" s="108">
        <f t="shared" si="34"/>
        <v>0</v>
      </c>
      <c r="U180" s="108" t="str">
        <f t="shared" si="28"/>
        <v/>
      </c>
      <c r="V180" s="28" t="str">
        <f t="shared" si="29"/>
        <v/>
      </c>
      <c r="W180" s="108">
        <f t="shared" si="35"/>
        <v>0</v>
      </c>
      <c r="X180" s="108" t="str">
        <f t="shared" si="30"/>
        <v/>
      </c>
      <c r="Y180" s="28" t="str">
        <f t="shared" si="31"/>
        <v/>
      </c>
      <c r="Z180" s="108">
        <f t="shared" si="36"/>
        <v>0</v>
      </c>
      <c r="AA180" s="108" t="str">
        <f t="shared" si="32"/>
        <v/>
      </c>
      <c r="AB180" s="28" t="str">
        <f t="shared" si="33"/>
        <v/>
      </c>
      <c r="AC180" s="4"/>
      <c r="AD180" s="4"/>
    </row>
    <row r="181" spans="1:30" x14ac:dyDescent="0.35">
      <c r="A181" s="149">
        <v>172</v>
      </c>
      <c r="B181" s="63"/>
      <c r="C181" s="63"/>
      <c r="D181" s="122"/>
      <c r="E181" s="111"/>
      <c r="F181" s="112"/>
      <c r="G181" s="113"/>
      <c r="H181" s="63"/>
      <c r="I181" s="66"/>
      <c r="J181" s="64"/>
      <c r="K181" s="67"/>
      <c r="L181" s="164"/>
      <c r="M181" s="164"/>
      <c r="N181" s="15" t="str">
        <f t="shared" si="37"/>
        <v/>
      </c>
      <c r="O181" s="15" t="str">
        <f t="shared" si="26"/>
        <v/>
      </c>
      <c r="P181" s="15" t="str">
        <f t="shared" si="27"/>
        <v/>
      </c>
      <c r="Q181" s="4"/>
      <c r="R181" s="4"/>
      <c r="S181" s="108">
        <v>172</v>
      </c>
      <c r="T181" s="108">
        <f t="shared" si="34"/>
        <v>0</v>
      </c>
      <c r="U181" s="108" t="str">
        <f t="shared" si="28"/>
        <v/>
      </c>
      <c r="V181" s="28" t="str">
        <f t="shared" si="29"/>
        <v/>
      </c>
      <c r="W181" s="108">
        <f t="shared" si="35"/>
        <v>0</v>
      </c>
      <c r="X181" s="108" t="str">
        <f t="shared" si="30"/>
        <v/>
      </c>
      <c r="Y181" s="28" t="str">
        <f t="shared" si="31"/>
        <v/>
      </c>
      <c r="Z181" s="108">
        <f t="shared" si="36"/>
        <v>0</v>
      </c>
      <c r="AA181" s="108" t="str">
        <f t="shared" si="32"/>
        <v/>
      </c>
      <c r="AB181" s="28" t="str">
        <f t="shared" si="33"/>
        <v/>
      </c>
      <c r="AC181" s="4"/>
      <c r="AD181" s="4"/>
    </row>
    <row r="182" spans="1:30" x14ac:dyDescent="0.35">
      <c r="A182" s="149">
        <v>173</v>
      </c>
      <c r="B182" s="63"/>
      <c r="C182" s="63"/>
      <c r="D182" s="122"/>
      <c r="E182" s="111"/>
      <c r="F182" s="112"/>
      <c r="G182" s="113"/>
      <c r="H182" s="63"/>
      <c r="I182" s="66"/>
      <c r="J182" s="64"/>
      <c r="K182" s="67"/>
      <c r="L182" s="164"/>
      <c r="M182" s="164"/>
      <c r="N182" s="15" t="str">
        <f t="shared" si="37"/>
        <v/>
      </c>
      <c r="O182" s="15" t="str">
        <f t="shared" si="26"/>
        <v/>
      </c>
      <c r="P182" s="15" t="str">
        <f t="shared" si="27"/>
        <v/>
      </c>
      <c r="Q182" s="4"/>
      <c r="R182" s="4"/>
      <c r="S182" s="108">
        <v>173</v>
      </c>
      <c r="T182" s="108">
        <f t="shared" si="34"/>
        <v>0</v>
      </c>
      <c r="U182" s="108" t="str">
        <f t="shared" si="28"/>
        <v/>
      </c>
      <c r="V182" s="28" t="str">
        <f t="shared" si="29"/>
        <v/>
      </c>
      <c r="W182" s="108">
        <f t="shared" si="35"/>
        <v>0</v>
      </c>
      <c r="X182" s="108" t="str">
        <f t="shared" si="30"/>
        <v/>
      </c>
      <c r="Y182" s="28" t="str">
        <f t="shared" si="31"/>
        <v/>
      </c>
      <c r="Z182" s="108">
        <f t="shared" si="36"/>
        <v>0</v>
      </c>
      <c r="AA182" s="108" t="str">
        <f t="shared" si="32"/>
        <v/>
      </c>
      <c r="AB182" s="28" t="str">
        <f t="shared" si="33"/>
        <v/>
      </c>
      <c r="AC182" s="4"/>
      <c r="AD182" s="4"/>
    </row>
    <row r="183" spans="1:30" x14ac:dyDescent="0.35">
      <c r="A183" s="149">
        <v>174</v>
      </c>
      <c r="B183" s="63"/>
      <c r="C183" s="63"/>
      <c r="D183" s="122"/>
      <c r="E183" s="111"/>
      <c r="F183" s="112"/>
      <c r="G183" s="113"/>
      <c r="H183" s="63"/>
      <c r="I183" s="66"/>
      <c r="J183" s="64"/>
      <c r="K183" s="67"/>
      <c r="L183" s="164"/>
      <c r="M183" s="164"/>
      <c r="N183" s="15" t="str">
        <f t="shared" si="37"/>
        <v/>
      </c>
      <c r="O183" s="15" t="str">
        <f t="shared" si="26"/>
        <v/>
      </c>
      <c r="P183" s="15" t="str">
        <f t="shared" si="27"/>
        <v/>
      </c>
      <c r="Q183" s="4"/>
      <c r="R183" s="4"/>
      <c r="S183" s="108">
        <v>174</v>
      </c>
      <c r="T183" s="108">
        <f t="shared" si="34"/>
        <v>0</v>
      </c>
      <c r="U183" s="108" t="str">
        <f t="shared" si="28"/>
        <v/>
      </c>
      <c r="V183" s="28" t="str">
        <f t="shared" si="29"/>
        <v/>
      </c>
      <c r="W183" s="108">
        <f t="shared" si="35"/>
        <v>0</v>
      </c>
      <c r="X183" s="108" t="str">
        <f t="shared" si="30"/>
        <v/>
      </c>
      <c r="Y183" s="28" t="str">
        <f t="shared" si="31"/>
        <v/>
      </c>
      <c r="Z183" s="108">
        <f t="shared" si="36"/>
        <v>0</v>
      </c>
      <c r="AA183" s="108" t="str">
        <f t="shared" si="32"/>
        <v/>
      </c>
      <c r="AB183" s="28" t="str">
        <f t="shared" si="33"/>
        <v/>
      </c>
      <c r="AC183" s="4"/>
      <c r="AD183" s="4"/>
    </row>
    <row r="184" spans="1:30" x14ac:dyDescent="0.35">
      <c r="A184" s="149">
        <v>175</v>
      </c>
      <c r="B184" s="63"/>
      <c r="C184" s="63"/>
      <c r="D184" s="122"/>
      <c r="E184" s="111"/>
      <c r="F184" s="112"/>
      <c r="G184" s="113"/>
      <c r="H184" s="63"/>
      <c r="I184" s="66"/>
      <c r="J184" s="64"/>
      <c r="K184" s="67"/>
      <c r="L184" s="164"/>
      <c r="M184" s="164"/>
      <c r="N184" s="15" t="str">
        <f t="shared" si="37"/>
        <v/>
      </c>
      <c r="O184" s="15" t="str">
        <f t="shared" si="26"/>
        <v/>
      </c>
      <c r="P184" s="15" t="str">
        <f t="shared" si="27"/>
        <v/>
      </c>
      <c r="Q184" s="4"/>
      <c r="R184" s="4"/>
      <c r="S184" s="108">
        <v>175</v>
      </c>
      <c r="T184" s="108">
        <f t="shared" si="34"/>
        <v>0</v>
      </c>
      <c r="U184" s="108" t="str">
        <f t="shared" si="28"/>
        <v/>
      </c>
      <c r="V184" s="28" t="str">
        <f t="shared" si="29"/>
        <v/>
      </c>
      <c r="W184" s="108">
        <f t="shared" si="35"/>
        <v>0</v>
      </c>
      <c r="X184" s="108" t="str">
        <f t="shared" si="30"/>
        <v/>
      </c>
      <c r="Y184" s="28" t="str">
        <f t="shared" si="31"/>
        <v/>
      </c>
      <c r="Z184" s="108">
        <f t="shared" si="36"/>
        <v>0</v>
      </c>
      <c r="AA184" s="108" t="str">
        <f t="shared" si="32"/>
        <v/>
      </c>
      <c r="AB184" s="28" t="str">
        <f t="shared" si="33"/>
        <v/>
      </c>
      <c r="AC184" s="4"/>
      <c r="AD184" s="4"/>
    </row>
    <row r="185" spans="1:30" x14ac:dyDescent="0.35">
      <c r="A185" s="149">
        <v>176</v>
      </c>
      <c r="B185" s="63"/>
      <c r="C185" s="63"/>
      <c r="D185" s="122"/>
      <c r="E185" s="111"/>
      <c r="F185" s="112"/>
      <c r="G185" s="113"/>
      <c r="H185" s="63"/>
      <c r="I185" s="66"/>
      <c r="J185" s="64"/>
      <c r="K185" s="67"/>
      <c r="L185" s="164"/>
      <c r="M185" s="164"/>
      <c r="N185" s="15" t="str">
        <f t="shared" si="37"/>
        <v/>
      </c>
      <c r="O185" s="15" t="str">
        <f t="shared" si="26"/>
        <v/>
      </c>
      <c r="P185" s="15" t="str">
        <f t="shared" si="27"/>
        <v/>
      </c>
      <c r="Q185" s="4"/>
      <c r="R185" s="4"/>
      <c r="S185" s="108">
        <v>176</v>
      </c>
      <c r="T185" s="108">
        <f t="shared" si="34"/>
        <v>0</v>
      </c>
      <c r="U185" s="108" t="str">
        <f t="shared" si="28"/>
        <v/>
      </c>
      <c r="V185" s="28" t="str">
        <f t="shared" si="29"/>
        <v/>
      </c>
      <c r="W185" s="108">
        <f t="shared" si="35"/>
        <v>0</v>
      </c>
      <c r="X185" s="108" t="str">
        <f t="shared" si="30"/>
        <v/>
      </c>
      <c r="Y185" s="28" t="str">
        <f t="shared" si="31"/>
        <v/>
      </c>
      <c r="Z185" s="108">
        <f t="shared" si="36"/>
        <v>0</v>
      </c>
      <c r="AA185" s="108" t="str">
        <f t="shared" si="32"/>
        <v/>
      </c>
      <c r="AB185" s="28" t="str">
        <f t="shared" si="33"/>
        <v/>
      </c>
      <c r="AC185" s="4"/>
      <c r="AD185" s="4"/>
    </row>
    <row r="186" spans="1:30" x14ac:dyDescent="0.35">
      <c r="A186" s="149">
        <v>177</v>
      </c>
      <c r="B186" s="63"/>
      <c r="C186" s="63"/>
      <c r="D186" s="122"/>
      <c r="E186" s="111"/>
      <c r="F186" s="112"/>
      <c r="G186" s="113"/>
      <c r="H186" s="63"/>
      <c r="I186" s="66"/>
      <c r="J186" s="64"/>
      <c r="K186" s="67"/>
      <c r="L186" s="164"/>
      <c r="M186" s="164"/>
      <c r="N186" s="15" t="str">
        <f t="shared" si="37"/>
        <v/>
      </c>
      <c r="O186" s="15" t="str">
        <f t="shared" si="26"/>
        <v/>
      </c>
      <c r="P186" s="15" t="str">
        <f t="shared" si="27"/>
        <v/>
      </c>
      <c r="Q186" s="4"/>
      <c r="R186" s="4"/>
      <c r="S186" s="108">
        <v>177</v>
      </c>
      <c r="T186" s="108">
        <f t="shared" si="34"/>
        <v>0</v>
      </c>
      <c r="U186" s="108" t="str">
        <f t="shared" si="28"/>
        <v/>
      </c>
      <c r="V186" s="28" t="str">
        <f t="shared" si="29"/>
        <v/>
      </c>
      <c r="W186" s="108">
        <f t="shared" si="35"/>
        <v>0</v>
      </c>
      <c r="X186" s="108" t="str">
        <f t="shared" si="30"/>
        <v/>
      </c>
      <c r="Y186" s="28" t="str">
        <f t="shared" si="31"/>
        <v/>
      </c>
      <c r="Z186" s="108">
        <f t="shared" si="36"/>
        <v>0</v>
      </c>
      <c r="AA186" s="108" t="str">
        <f t="shared" si="32"/>
        <v/>
      </c>
      <c r="AB186" s="28" t="str">
        <f t="shared" si="33"/>
        <v/>
      </c>
      <c r="AC186" s="4"/>
      <c r="AD186" s="4"/>
    </row>
    <row r="187" spans="1:30" x14ac:dyDescent="0.35">
      <c r="A187" s="149">
        <v>178</v>
      </c>
      <c r="B187" s="63"/>
      <c r="C187" s="63"/>
      <c r="D187" s="122"/>
      <c r="E187" s="111"/>
      <c r="F187" s="112"/>
      <c r="G187" s="113"/>
      <c r="H187" s="63"/>
      <c r="I187" s="66"/>
      <c r="J187" s="64"/>
      <c r="K187" s="67"/>
      <c r="L187" s="164"/>
      <c r="M187" s="164"/>
      <c r="N187" s="15" t="str">
        <f t="shared" si="37"/>
        <v/>
      </c>
      <c r="O187" s="15" t="str">
        <f t="shared" si="26"/>
        <v/>
      </c>
      <c r="P187" s="15" t="str">
        <f t="shared" si="27"/>
        <v/>
      </c>
      <c r="Q187" s="4"/>
      <c r="R187" s="4"/>
      <c r="S187" s="108">
        <v>178</v>
      </c>
      <c r="T187" s="108">
        <f t="shared" si="34"/>
        <v>0</v>
      </c>
      <c r="U187" s="108" t="str">
        <f t="shared" si="28"/>
        <v/>
      </c>
      <c r="V187" s="28" t="str">
        <f t="shared" si="29"/>
        <v/>
      </c>
      <c r="W187" s="108">
        <f t="shared" si="35"/>
        <v>0</v>
      </c>
      <c r="X187" s="108" t="str">
        <f t="shared" si="30"/>
        <v/>
      </c>
      <c r="Y187" s="28" t="str">
        <f t="shared" si="31"/>
        <v/>
      </c>
      <c r="Z187" s="108">
        <f t="shared" si="36"/>
        <v>0</v>
      </c>
      <c r="AA187" s="108" t="str">
        <f t="shared" si="32"/>
        <v/>
      </c>
      <c r="AB187" s="28" t="str">
        <f t="shared" si="33"/>
        <v/>
      </c>
      <c r="AC187" s="4"/>
      <c r="AD187" s="4"/>
    </row>
    <row r="188" spans="1:30" x14ac:dyDescent="0.35">
      <c r="A188" s="149">
        <v>179</v>
      </c>
      <c r="B188" s="63"/>
      <c r="C188" s="63"/>
      <c r="D188" s="122"/>
      <c r="E188" s="111"/>
      <c r="F188" s="112"/>
      <c r="G188" s="113"/>
      <c r="H188" s="63"/>
      <c r="I188" s="66"/>
      <c r="J188" s="64"/>
      <c r="K188" s="67"/>
      <c r="L188" s="164"/>
      <c r="M188" s="164"/>
      <c r="N188" s="15" t="str">
        <f t="shared" si="37"/>
        <v/>
      </c>
      <c r="O188" s="15" t="str">
        <f t="shared" si="26"/>
        <v/>
      </c>
      <c r="P188" s="15" t="str">
        <f t="shared" si="27"/>
        <v/>
      </c>
      <c r="Q188" s="4"/>
      <c r="R188" s="4"/>
      <c r="S188" s="108">
        <v>179</v>
      </c>
      <c r="T188" s="108">
        <f t="shared" si="34"/>
        <v>0</v>
      </c>
      <c r="U188" s="108" t="str">
        <f t="shared" si="28"/>
        <v/>
      </c>
      <c r="V188" s="28" t="str">
        <f t="shared" si="29"/>
        <v/>
      </c>
      <c r="W188" s="108">
        <f t="shared" si="35"/>
        <v>0</v>
      </c>
      <c r="X188" s="108" t="str">
        <f t="shared" si="30"/>
        <v/>
      </c>
      <c r="Y188" s="28" t="str">
        <f t="shared" si="31"/>
        <v/>
      </c>
      <c r="Z188" s="108">
        <f t="shared" si="36"/>
        <v>0</v>
      </c>
      <c r="AA188" s="108" t="str">
        <f t="shared" si="32"/>
        <v/>
      </c>
      <c r="AB188" s="28" t="str">
        <f t="shared" si="33"/>
        <v/>
      </c>
      <c r="AC188" s="4"/>
      <c r="AD188" s="4"/>
    </row>
    <row r="189" spans="1:30" x14ac:dyDescent="0.35">
      <c r="A189" s="149">
        <v>180</v>
      </c>
      <c r="B189" s="63"/>
      <c r="C189" s="63"/>
      <c r="D189" s="122"/>
      <c r="E189" s="111"/>
      <c r="F189" s="112"/>
      <c r="G189" s="113"/>
      <c r="H189" s="63"/>
      <c r="I189" s="66"/>
      <c r="J189" s="64"/>
      <c r="K189" s="67"/>
      <c r="L189" s="164"/>
      <c r="M189" s="164"/>
      <c r="N189" s="15" t="str">
        <f t="shared" si="37"/>
        <v/>
      </c>
      <c r="O189" s="15" t="str">
        <f t="shared" si="26"/>
        <v/>
      </c>
      <c r="P189" s="15" t="str">
        <f t="shared" si="27"/>
        <v/>
      </c>
      <c r="Q189" s="4"/>
      <c r="R189" s="4"/>
      <c r="S189" s="108">
        <v>180</v>
      </c>
      <c r="T189" s="108">
        <f t="shared" si="34"/>
        <v>0</v>
      </c>
      <c r="U189" s="108" t="str">
        <f t="shared" si="28"/>
        <v/>
      </c>
      <c r="V189" s="28" t="str">
        <f t="shared" si="29"/>
        <v/>
      </c>
      <c r="W189" s="108">
        <f t="shared" si="35"/>
        <v>0</v>
      </c>
      <c r="X189" s="108" t="str">
        <f t="shared" si="30"/>
        <v/>
      </c>
      <c r="Y189" s="28" t="str">
        <f t="shared" si="31"/>
        <v/>
      </c>
      <c r="Z189" s="108">
        <f t="shared" si="36"/>
        <v>0</v>
      </c>
      <c r="AA189" s="108" t="str">
        <f t="shared" si="32"/>
        <v/>
      </c>
      <c r="AB189" s="28" t="str">
        <f t="shared" si="33"/>
        <v/>
      </c>
      <c r="AC189" s="4"/>
      <c r="AD189" s="4"/>
    </row>
    <row r="190" spans="1:30" x14ac:dyDescent="0.35">
      <c r="A190" s="149">
        <v>181</v>
      </c>
      <c r="B190" s="63"/>
      <c r="C190" s="63"/>
      <c r="D190" s="122"/>
      <c r="E190" s="111"/>
      <c r="F190" s="112"/>
      <c r="G190" s="113"/>
      <c r="H190" s="63"/>
      <c r="I190" s="66"/>
      <c r="J190" s="64"/>
      <c r="K190" s="67"/>
      <c r="L190" s="164"/>
      <c r="M190" s="164"/>
      <c r="N190" s="15" t="str">
        <f t="shared" si="37"/>
        <v/>
      </c>
      <c r="O190" s="15" t="str">
        <f t="shared" si="26"/>
        <v/>
      </c>
      <c r="P190" s="15" t="str">
        <f t="shared" si="27"/>
        <v/>
      </c>
      <c r="Q190" s="4"/>
      <c r="R190" s="4"/>
      <c r="S190" s="108">
        <v>181</v>
      </c>
      <c r="T190" s="108">
        <f t="shared" si="34"/>
        <v>0</v>
      </c>
      <c r="U190" s="108" t="str">
        <f t="shared" si="28"/>
        <v/>
      </c>
      <c r="V190" s="28" t="str">
        <f t="shared" si="29"/>
        <v/>
      </c>
      <c r="W190" s="108">
        <f t="shared" si="35"/>
        <v>0</v>
      </c>
      <c r="X190" s="108" t="str">
        <f t="shared" si="30"/>
        <v/>
      </c>
      <c r="Y190" s="28" t="str">
        <f t="shared" si="31"/>
        <v/>
      </c>
      <c r="Z190" s="108">
        <f t="shared" si="36"/>
        <v>0</v>
      </c>
      <c r="AA190" s="108" t="str">
        <f t="shared" si="32"/>
        <v/>
      </c>
      <c r="AB190" s="28" t="str">
        <f t="shared" si="33"/>
        <v/>
      </c>
      <c r="AC190" s="4"/>
      <c r="AD190" s="4"/>
    </row>
    <row r="191" spans="1:30" x14ac:dyDescent="0.35">
      <c r="A191" s="149">
        <v>182</v>
      </c>
      <c r="B191" s="63"/>
      <c r="C191" s="63"/>
      <c r="D191" s="122"/>
      <c r="E191" s="111"/>
      <c r="F191" s="112"/>
      <c r="G191" s="113"/>
      <c r="H191" s="63"/>
      <c r="I191" s="66"/>
      <c r="J191" s="64"/>
      <c r="K191" s="67"/>
      <c r="L191" s="164"/>
      <c r="M191" s="164"/>
      <c r="N191" s="15" t="str">
        <f t="shared" si="37"/>
        <v/>
      </c>
      <c r="O191" s="15" t="str">
        <f t="shared" si="26"/>
        <v/>
      </c>
      <c r="P191" s="15" t="str">
        <f t="shared" si="27"/>
        <v/>
      </c>
      <c r="Q191" s="4"/>
      <c r="R191" s="4"/>
      <c r="S191" s="108">
        <v>182</v>
      </c>
      <c r="T191" s="108">
        <f t="shared" si="34"/>
        <v>0</v>
      </c>
      <c r="U191" s="108" t="str">
        <f t="shared" si="28"/>
        <v/>
      </c>
      <c r="V191" s="28" t="str">
        <f t="shared" si="29"/>
        <v/>
      </c>
      <c r="W191" s="108">
        <f t="shared" si="35"/>
        <v>0</v>
      </c>
      <c r="X191" s="108" t="str">
        <f t="shared" si="30"/>
        <v/>
      </c>
      <c r="Y191" s="28" t="str">
        <f t="shared" si="31"/>
        <v/>
      </c>
      <c r="Z191" s="108">
        <f t="shared" si="36"/>
        <v>0</v>
      </c>
      <c r="AA191" s="108" t="str">
        <f t="shared" si="32"/>
        <v/>
      </c>
      <c r="AB191" s="28" t="str">
        <f t="shared" si="33"/>
        <v/>
      </c>
      <c r="AC191" s="4"/>
      <c r="AD191" s="4"/>
    </row>
    <row r="192" spans="1:30" x14ac:dyDescent="0.35">
      <c r="A192" s="149">
        <v>183</v>
      </c>
      <c r="B192" s="63"/>
      <c r="C192" s="63"/>
      <c r="D192" s="122"/>
      <c r="E192" s="111"/>
      <c r="F192" s="112"/>
      <c r="G192" s="113"/>
      <c r="H192" s="63"/>
      <c r="I192" s="66"/>
      <c r="J192" s="64"/>
      <c r="K192" s="67"/>
      <c r="L192" s="164"/>
      <c r="M192" s="164"/>
      <c r="N192" s="15" t="str">
        <f t="shared" si="37"/>
        <v/>
      </c>
      <c r="O192" s="15" t="str">
        <f t="shared" si="26"/>
        <v/>
      </c>
      <c r="P192" s="15" t="str">
        <f t="shared" si="27"/>
        <v/>
      </c>
      <c r="Q192" s="4"/>
      <c r="R192" s="4"/>
      <c r="S192" s="108">
        <v>183</v>
      </c>
      <c r="T192" s="108">
        <f t="shared" si="34"/>
        <v>0</v>
      </c>
      <c r="U192" s="108" t="str">
        <f t="shared" si="28"/>
        <v/>
      </c>
      <c r="V192" s="28" t="str">
        <f t="shared" si="29"/>
        <v/>
      </c>
      <c r="W192" s="108">
        <f t="shared" si="35"/>
        <v>0</v>
      </c>
      <c r="X192" s="108" t="str">
        <f t="shared" si="30"/>
        <v/>
      </c>
      <c r="Y192" s="28" t="str">
        <f t="shared" si="31"/>
        <v/>
      </c>
      <c r="Z192" s="108">
        <f t="shared" si="36"/>
        <v>0</v>
      </c>
      <c r="AA192" s="108" t="str">
        <f t="shared" si="32"/>
        <v/>
      </c>
      <c r="AB192" s="28" t="str">
        <f t="shared" si="33"/>
        <v/>
      </c>
      <c r="AC192" s="4"/>
      <c r="AD192" s="4"/>
    </row>
    <row r="193" spans="1:30" x14ac:dyDescent="0.35">
      <c r="A193" s="149">
        <v>184</v>
      </c>
      <c r="B193" s="63"/>
      <c r="C193" s="63"/>
      <c r="D193" s="122"/>
      <c r="E193" s="111"/>
      <c r="F193" s="112"/>
      <c r="G193" s="113"/>
      <c r="H193" s="63"/>
      <c r="I193" s="66"/>
      <c r="J193" s="64"/>
      <c r="K193" s="67"/>
      <c r="L193" s="164"/>
      <c r="M193" s="164"/>
      <c r="N193" s="15" t="str">
        <f t="shared" si="37"/>
        <v/>
      </c>
      <c r="O193" s="15" t="str">
        <f t="shared" si="26"/>
        <v/>
      </c>
      <c r="P193" s="15" t="str">
        <f t="shared" si="27"/>
        <v/>
      </c>
      <c r="Q193" s="4"/>
      <c r="R193" s="4"/>
      <c r="S193" s="108">
        <v>184</v>
      </c>
      <c r="T193" s="108">
        <f t="shared" si="34"/>
        <v>0</v>
      </c>
      <c r="U193" s="108" t="str">
        <f t="shared" si="28"/>
        <v/>
      </c>
      <c r="V193" s="28" t="str">
        <f t="shared" si="29"/>
        <v/>
      </c>
      <c r="W193" s="108">
        <f t="shared" si="35"/>
        <v>0</v>
      </c>
      <c r="X193" s="108" t="str">
        <f t="shared" si="30"/>
        <v/>
      </c>
      <c r="Y193" s="28" t="str">
        <f t="shared" si="31"/>
        <v/>
      </c>
      <c r="Z193" s="108">
        <f t="shared" si="36"/>
        <v>0</v>
      </c>
      <c r="AA193" s="108" t="str">
        <f t="shared" si="32"/>
        <v/>
      </c>
      <c r="AB193" s="28" t="str">
        <f t="shared" si="33"/>
        <v/>
      </c>
      <c r="AC193" s="4"/>
      <c r="AD193" s="4"/>
    </row>
    <row r="194" spans="1:30" x14ac:dyDescent="0.35">
      <c r="A194" s="149">
        <v>185</v>
      </c>
      <c r="B194" s="63"/>
      <c r="C194" s="63"/>
      <c r="D194" s="122"/>
      <c r="E194" s="111"/>
      <c r="F194" s="112"/>
      <c r="G194" s="113"/>
      <c r="H194" s="63"/>
      <c r="I194" s="66"/>
      <c r="J194" s="64"/>
      <c r="K194" s="67"/>
      <c r="L194" s="164"/>
      <c r="M194" s="164"/>
      <c r="N194" s="15" t="str">
        <f t="shared" si="37"/>
        <v/>
      </c>
      <c r="O194" s="15" t="str">
        <f t="shared" si="26"/>
        <v/>
      </c>
      <c r="P194" s="15" t="str">
        <f t="shared" si="27"/>
        <v/>
      </c>
      <c r="Q194" s="4"/>
      <c r="R194" s="4"/>
      <c r="S194" s="108">
        <v>185</v>
      </c>
      <c r="T194" s="108">
        <f t="shared" si="34"/>
        <v>0</v>
      </c>
      <c r="U194" s="108" t="str">
        <f t="shared" si="28"/>
        <v/>
      </c>
      <c r="V194" s="28" t="str">
        <f t="shared" si="29"/>
        <v/>
      </c>
      <c r="W194" s="108">
        <f t="shared" si="35"/>
        <v>0</v>
      </c>
      <c r="X194" s="108" t="str">
        <f t="shared" si="30"/>
        <v/>
      </c>
      <c r="Y194" s="28" t="str">
        <f t="shared" si="31"/>
        <v/>
      </c>
      <c r="Z194" s="108">
        <f t="shared" si="36"/>
        <v>0</v>
      </c>
      <c r="AA194" s="108" t="str">
        <f t="shared" si="32"/>
        <v/>
      </c>
      <c r="AB194" s="28" t="str">
        <f t="shared" si="33"/>
        <v/>
      </c>
      <c r="AC194" s="4"/>
      <c r="AD194" s="4"/>
    </row>
    <row r="195" spans="1:30" x14ac:dyDescent="0.35">
      <c r="A195" s="149">
        <v>186</v>
      </c>
      <c r="B195" s="63"/>
      <c r="C195" s="63"/>
      <c r="D195" s="122"/>
      <c r="E195" s="111"/>
      <c r="F195" s="112"/>
      <c r="G195" s="113"/>
      <c r="H195" s="63"/>
      <c r="I195" s="66"/>
      <c r="J195" s="64"/>
      <c r="K195" s="67"/>
      <c r="L195" s="164"/>
      <c r="M195" s="164"/>
      <c r="N195" s="15" t="str">
        <f t="shared" si="37"/>
        <v/>
      </c>
      <c r="O195" s="15" t="str">
        <f t="shared" si="26"/>
        <v/>
      </c>
      <c r="P195" s="15" t="str">
        <f t="shared" si="27"/>
        <v/>
      </c>
      <c r="Q195" s="4"/>
      <c r="R195" s="4"/>
      <c r="S195" s="108">
        <v>186</v>
      </c>
      <c r="T195" s="108">
        <f t="shared" si="34"/>
        <v>0</v>
      </c>
      <c r="U195" s="108" t="str">
        <f t="shared" si="28"/>
        <v/>
      </c>
      <c r="V195" s="28" t="str">
        <f t="shared" si="29"/>
        <v/>
      </c>
      <c r="W195" s="108">
        <f t="shared" si="35"/>
        <v>0</v>
      </c>
      <c r="X195" s="108" t="str">
        <f t="shared" si="30"/>
        <v/>
      </c>
      <c r="Y195" s="28" t="str">
        <f t="shared" si="31"/>
        <v/>
      </c>
      <c r="Z195" s="108">
        <f t="shared" si="36"/>
        <v>0</v>
      </c>
      <c r="AA195" s="108" t="str">
        <f t="shared" si="32"/>
        <v/>
      </c>
      <c r="AB195" s="28" t="str">
        <f t="shared" si="33"/>
        <v/>
      </c>
      <c r="AC195" s="4"/>
      <c r="AD195" s="4"/>
    </row>
    <row r="196" spans="1:30" x14ac:dyDescent="0.35">
      <c r="A196" s="149">
        <v>187</v>
      </c>
      <c r="B196" s="63"/>
      <c r="C196" s="63"/>
      <c r="D196" s="122"/>
      <c r="E196" s="111"/>
      <c r="F196" s="112"/>
      <c r="G196" s="113"/>
      <c r="H196" s="63"/>
      <c r="I196" s="66"/>
      <c r="J196" s="64"/>
      <c r="K196" s="67"/>
      <c r="L196" s="164"/>
      <c r="M196" s="164"/>
      <c r="N196" s="15" t="str">
        <f t="shared" si="37"/>
        <v/>
      </c>
      <c r="O196" s="15" t="str">
        <f t="shared" si="26"/>
        <v/>
      </c>
      <c r="P196" s="15" t="str">
        <f t="shared" si="27"/>
        <v/>
      </c>
      <c r="Q196" s="4"/>
      <c r="R196" s="4"/>
      <c r="S196" s="108">
        <v>187</v>
      </c>
      <c r="T196" s="108">
        <f t="shared" si="34"/>
        <v>0</v>
      </c>
      <c r="U196" s="108" t="str">
        <f t="shared" si="28"/>
        <v/>
      </c>
      <c r="V196" s="28" t="str">
        <f t="shared" si="29"/>
        <v/>
      </c>
      <c r="W196" s="108">
        <f t="shared" si="35"/>
        <v>0</v>
      </c>
      <c r="X196" s="108" t="str">
        <f t="shared" si="30"/>
        <v/>
      </c>
      <c r="Y196" s="28" t="str">
        <f t="shared" si="31"/>
        <v/>
      </c>
      <c r="Z196" s="108">
        <f t="shared" si="36"/>
        <v>0</v>
      </c>
      <c r="AA196" s="108" t="str">
        <f t="shared" si="32"/>
        <v/>
      </c>
      <c r="AB196" s="28" t="str">
        <f t="shared" si="33"/>
        <v/>
      </c>
      <c r="AC196" s="4"/>
      <c r="AD196" s="4"/>
    </row>
    <row r="197" spans="1:30" x14ac:dyDescent="0.35">
      <c r="A197" s="149">
        <v>188</v>
      </c>
      <c r="B197" s="63"/>
      <c r="C197" s="63"/>
      <c r="D197" s="122"/>
      <c r="E197" s="111"/>
      <c r="F197" s="112"/>
      <c r="G197" s="113"/>
      <c r="H197" s="63"/>
      <c r="I197" s="66"/>
      <c r="J197" s="64"/>
      <c r="K197" s="67"/>
      <c r="L197" s="164"/>
      <c r="M197" s="164"/>
      <c r="N197" s="15" t="str">
        <f t="shared" si="37"/>
        <v/>
      </c>
      <c r="O197" s="15" t="str">
        <f t="shared" si="26"/>
        <v/>
      </c>
      <c r="P197" s="15" t="str">
        <f t="shared" si="27"/>
        <v/>
      </c>
      <c r="Q197" s="4"/>
      <c r="R197" s="4"/>
      <c r="S197" s="108">
        <v>188</v>
      </c>
      <c r="T197" s="108">
        <f t="shared" si="34"/>
        <v>0</v>
      </c>
      <c r="U197" s="108" t="str">
        <f t="shared" si="28"/>
        <v/>
      </c>
      <c r="V197" s="28" t="str">
        <f t="shared" si="29"/>
        <v/>
      </c>
      <c r="W197" s="108">
        <f t="shared" si="35"/>
        <v>0</v>
      </c>
      <c r="X197" s="108" t="str">
        <f t="shared" si="30"/>
        <v/>
      </c>
      <c r="Y197" s="28" t="str">
        <f t="shared" si="31"/>
        <v/>
      </c>
      <c r="Z197" s="108">
        <f t="shared" si="36"/>
        <v>0</v>
      </c>
      <c r="AA197" s="108" t="str">
        <f t="shared" si="32"/>
        <v/>
      </c>
      <c r="AB197" s="28" t="str">
        <f t="shared" si="33"/>
        <v/>
      </c>
      <c r="AC197" s="4"/>
      <c r="AD197" s="4"/>
    </row>
    <row r="198" spans="1:30" x14ac:dyDescent="0.35">
      <c r="A198" s="149">
        <v>189</v>
      </c>
      <c r="B198" s="63"/>
      <c r="C198" s="63"/>
      <c r="D198" s="122"/>
      <c r="E198" s="111"/>
      <c r="F198" s="112"/>
      <c r="G198" s="113"/>
      <c r="H198" s="63"/>
      <c r="I198" s="66"/>
      <c r="J198" s="64"/>
      <c r="K198" s="67"/>
      <c r="L198" s="164"/>
      <c r="M198" s="164"/>
      <c r="N198" s="15" t="str">
        <f t="shared" si="37"/>
        <v/>
      </c>
      <c r="O198" s="15" t="str">
        <f t="shared" si="26"/>
        <v/>
      </c>
      <c r="P198" s="15" t="str">
        <f t="shared" si="27"/>
        <v/>
      </c>
      <c r="Q198" s="4"/>
      <c r="R198" s="4"/>
      <c r="S198" s="108">
        <v>189</v>
      </c>
      <c r="T198" s="108">
        <f t="shared" si="34"/>
        <v>0</v>
      </c>
      <c r="U198" s="108" t="str">
        <f t="shared" si="28"/>
        <v/>
      </c>
      <c r="V198" s="28" t="str">
        <f t="shared" si="29"/>
        <v/>
      </c>
      <c r="W198" s="108">
        <f t="shared" si="35"/>
        <v>0</v>
      </c>
      <c r="X198" s="108" t="str">
        <f t="shared" si="30"/>
        <v/>
      </c>
      <c r="Y198" s="28" t="str">
        <f t="shared" si="31"/>
        <v/>
      </c>
      <c r="Z198" s="108">
        <f t="shared" si="36"/>
        <v>0</v>
      </c>
      <c r="AA198" s="108" t="str">
        <f t="shared" si="32"/>
        <v/>
      </c>
      <c r="AB198" s="28" t="str">
        <f t="shared" si="33"/>
        <v/>
      </c>
      <c r="AC198" s="4"/>
      <c r="AD198" s="4"/>
    </row>
    <row r="199" spans="1:30" x14ac:dyDescent="0.35">
      <c r="A199" s="149">
        <v>190</v>
      </c>
      <c r="B199" s="63"/>
      <c r="C199" s="63"/>
      <c r="D199" s="122"/>
      <c r="E199" s="111"/>
      <c r="F199" s="112"/>
      <c r="G199" s="113"/>
      <c r="H199" s="63"/>
      <c r="I199" s="66"/>
      <c r="J199" s="64"/>
      <c r="K199" s="67"/>
      <c r="L199" s="164"/>
      <c r="M199" s="164"/>
      <c r="N199" s="15" t="str">
        <f t="shared" si="37"/>
        <v/>
      </c>
      <c r="O199" s="15" t="str">
        <f t="shared" si="26"/>
        <v/>
      </c>
      <c r="P199" s="15" t="str">
        <f t="shared" si="27"/>
        <v/>
      </c>
      <c r="Q199" s="4"/>
      <c r="R199" s="4"/>
      <c r="S199" s="108">
        <v>190</v>
      </c>
      <c r="T199" s="108">
        <f t="shared" si="34"/>
        <v>0</v>
      </c>
      <c r="U199" s="108" t="str">
        <f t="shared" si="28"/>
        <v/>
      </c>
      <c r="V199" s="28" t="str">
        <f t="shared" si="29"/>
        <v/>
      </c>
      <c r="W199" s="108">
        <f t="shared" si="35"/>
        <v>0</v>
      </c>
      <c r="X199" s="108" t="str">
        <f t="shared" si="30"/>
        <v/>
      </c>
      <c r="Y199" s="28" t="str">
        <f t="shared" si="31"/>
        <v/>
      </c>
      <c r="Z199" s="108">
        <f t="shared" si="36"/>
        <v>0</v>
      </c>
      <c r="AA199" s="108" t="str">
        <f t="shared" si="32"/>
        <v/>
      </c>
      <c r="AB199" s="28" t="str">
        <f t="shared" si="33"/>
        <v/>
      </c>
      <c r="AC199" s="4"/>
      <c r="AD199" s="4"/>
    </row>
    <row r="200" spans="1:30" x14ac:dyDescent="0.35">
      <c r="A200" s="149">
        <v>191</v>
      </c>
      <c r="B200" s="63"/>
      <c r="C200" s="63"/>
      <c r="D200" s="122"/>
      <c r="E200" s="111"/>
      <c r="F200" s="112"/>
      <c r="G200" s="113"/>
      <c r="H200" s="63"/>
      <c r="I200" s="66"/>
      <c r="J200" s="64"/>
      <c r="K200" s="67"/>
      <c r="L200" s="164"/>
      <c r="M200" s="164"/>
      <c r="N200" s="15" t="str">
        <f t="shared" si="37"/>
        <v/>
      </c>
      <c r="O200" s="15" t="str">
        <f t="shared" si="26"/>
        <v/>
      </c>
      <c r="P200" s="15" t="str">
        <f t="shared" si="27"/>
        <v/>
      </c>
      <c r="Q200" s="4"/>
      <c r="R200" s="4"/>
      <c r="S200" s="108">
        <v>191</v>
      </c>
      <c r="T200" s="108">
        <f t="shared" si="34"/>
        <v>0</v>
      </c>
      <c r="U200" s="108" t="str">
        <f t="shared" si="28"/>
        <v/>
      </c>
      <c r="V200" s="28" t="str">
        <f t="shared" si="29"/>
        <v/>
      </c>
      <c r="W200" s="108">
        <f t="shared" si="35"/>
        <v>0</v>
      </c>
      <c r="X200" s="108" t="str">
        <f t="shared" si="30"/>
        <v/>
      </c>
      <c r="Y200" s="28" t="str">
        <f t="shared" si="31"/>
        <v/>
      </c>
      <c r="Z200" s="108">
        <f t="shared" si="36"/>
        <v>0</v>
      </c>
      <c r="AA200" s="108" t="str">
        <f t="shared" si="32"/>
        <v/>
      </c>
      <c r="AB200" s="28" t="str">
        <f t="shared" si="33"/>
        <v/>
      </c>
      <c r="AC200" s="4"/>
      <c r="AD200" s="4"/>
    </row>
    <row r="201" spans="1:30" x14ac:dyDescent="0.35">
      <c r="A201" s="149">
        <v>192</v>
      </c>
      <c r="B201" s="63"/>
      <c r="C201" s="63"/>
      <c r="D201" s="122"/>
      <c r="E201" s="111"/>
      <c r="F201" s="112"/>
      <c r="G201" s="113"/>
      <c r="H201" s="63"/>
      <c r="I201" s="66"/>
      <c r="J201" s="64"/>
      <c r="K201" s="67"/>
      <c r="L201" s="164"/>
      <c r="M201" s="164"/>
      <c r="N201" s="15" t="str">
        <f t="shared" si="37"/>
        <v/>
      </c>
      <c r="O201" s="15" t="str">
        <f t="shared" si="26"/>
        <v/>
      </c>
      <c r="P201" s="15" t="str">
        <f t="shared" si="27"/>
        <v/>
      </c>
      <c r="Q201" s="4"/>
      <c r="R201" s="4"/>
      <c r="S201" s="108">
        <v>192</v>
      </c>
      <c r="T201" s="108">
        <f t="shared" si="34"/>
        <v>0</v>
      </c>
      <c r="U201" s="108" t="str">
        <f t="shared" si="28"/>
        <v/>
      </c>
      <c r="V201" s="28" t="str">
        <f t="shared" si="29"/>
        <v/>
      </c>
      <c r="W201" s="108">
        <f t="shared" si="35"/>
        <v>0</v>
      </c>
      <c r="X201" s="108" t="str">
        <f t="shared" si="30"/>
        <v/>
      </c>
      <c r="Y201" s="28" t="str">
        <f t="shared" si="31"/>
        <v/>
      </c>
      <c r="Z201" s="108">
        <f t="shared" si="36"/>
        <v>0</v>
      </c>
      <c r="AA201" s="108" t="str">
        <f t="shared" si="32"/>
        <v/>
      </c>
      <c r="AB201" s="28" t="str">
        <f t="shared" si="33"/>
        <v/>
      </c>
      <c r="AC201" s="4"/>
      <c r="AD201" s="4"/>
    </row>
    <row r="202" spans="1:30" x14ac:dyDescent="0.35">
      <c r="A202" s="149">
        <v>193</v>
      </c>
      <c r="B202" s="63"/>
      <c r="C202" s="63"/>
      <c r="D202" s="122"/>
      <c r="E202" s="111"/>
      <c r="F202" s="112"/>
      <c r="G202" s="113"/>
      <c r="H202" s="63"/>
      <c r="I202" s="66"/>
      <c r="J202" s="64"/>
      <c r="K202" s="67"/>
      <c r="L202" s="164"/>
      <c r="M202" s="164"/>
      <c r="N202" s="15" t="str">
        <f t="shared" si="37"/>
        <v/>
      </c>
      <c r="O202" s="15" t="str">
        <f t="shared" ref="O202:O265" si="38">IF($C202="shaft", IF($J202="monitored as part of a centralized monitoring point", $K202,$B202), "")</f>
        <v/>
      </c>
      <c r="P202" s="15" t="str">
        <f t="shared" ref="P202:P265" si="39">IF($J202="monitored as part of a centralized monitoring point", $K202,IF($B202="", "", $B202))</f>
        <v/>
      </c>
      <c r="Q202" s="4"/>
      <c r="R202" s="4"/>
      <c r="S202" s="108">
        <v>193</v>
      </c>
      <c r="T202" s="108">
        <f t="shared" si="34"/>
        <v>0</v>
      </c>
      <c r="U202" s="108" t="str">
        <f t="shared" ref="U202:U265" si="40">N202</f>
        <v/>
      </c>
      <c r="V202" s="28" t="str">
        <f t="shared" ref="V202:V265" si="41">IF(ISNA(VLOOKUP($S202,$T:$U,2,FALSE)),"",VLOOKUP($S202,$T:$U,2,FALSE))</f>
        <v/>
      </c>
      <c r="W202" s="108">
        <f t="shared" si="35"/>
        <v>0</v>
      </c>
      <c r="X202" s="108" t="str">
        <f t="shared" ref="X202:X265" si="42">O202</f>
        <v/>
      </c>
      <c r="Y202" s="28" t="str">
        <f t="shared" ref="Y202:Y265" si="43">IF(ISNA(VLOOKUP($S202,W:X,2,FALSE)),"",VLOOKUP($S202,W:X,2,FALSE))</f>
        <v/>
      </c>
      <c r="Z202" s="108">
        <f t="shared" si="36"/>
        <v>0</v>
      </c>
      <c r="AA202" s="108" t="str">
        <f t="shared" ref="AA202:AA265" si="44">P202</f>
        <v/>
      </c>
      <c r="AB202" s="28" t="str">
        <f t="shared" ref="AB202:AB265" si="45">IF(ISNA(VLOOKUP($S202,Z:AA,2,FALSE)),"",VLOOKUP($S202,Z:AA,2,FALSE))</f>
        <v/>
      </c>
      <c r="AC202" s="4"/>
      <c r="AD202" s="4"/>
    </row>
    <row r="203" spans="1:30" x14ac:dyDescent="0.35">
      <c r="A203" s="149">
        <v>194</v>
      </c>
      <c r="B203" s="63"/>
      <c r="C203" s="63"/>
      <c r="D203" s="122"/>
      <c r="E203" s="111"/>
      <c r="F203" s="112"/>
      <c r="G203" s="113"/>
      <c r="H203" s="63"/>
      <c r="I203" s="66"/>
      <c r="J203" s="64"/>
      <c r="K203" s="67"/>
      <c r="L203" s="164"/>
      <c r="M203" s="164"/>
      <c r="N203" s="15" t="str">
        <f t="shared" si="37"/>
        <v/>
      </c>
      <c r="O203" s="15" t="str">
        <f t="shared" si="38"/>
        <v/>
      </c>
      <c r="P203" s="15" t="str">
        <f t="shared" si="39"/>
        <v/>
      </c>
      <c r="Q203" s="4"/>
      <c r="R203" s="4"/>
      <c r="S203" s="108">
        <v>194</v>
      </c>
      <c r="T203" s="108">
        <f t="shared" ref="T203:T266" si="46">IF(LEN(N203)&gt;0,T202+1,T202+0)</f>
        <v>0</v>
      </c>
      <c r="U203" s="108" t="str">
        <f t="shared" si="40"/>
        <v/>
      </c>
      <c r="V203" s="28" t="str">
        <f t="shared" si="41"/>
        <v/>
      </c>
      <c r="W203" s="108">
        <f t="shared" ref="W203:W266" si="47">IF(LEN(O203)&gt;0,W202+1,W202+0)</f>
        <v>0</v>
      </c>
      <c r="X203" s="108" t="str">
        <f t="shared" si="42"/>
        <v/>
      </c>
      <c r="Y203" s="28" t="str">
        <f t="shared" si="43"/>
        <v/>
      </c>
      <c r="Z203" s="108">
        <f t="shared" ref="Z203:Z266" si="48">IF(LEN(P203)&gt;0,Z202+1,Z202+0)</f>
        <v>0</v>
      </c>
      <c r="AA203" s="108" t="str">
        <f t="shared" si="44"/>
        <v/>
      </c>
      <c r="AB203" s="28" t="str">
        <f t="shared" si="45"/>
        <v/>
      </c>
      <c r="AC203" s="4"/>
      <c r="AD203" s="4"/>
    </row>
    <row r="204" spans="1:30" x14ac:dyDescent="0.35">
      <c r="A204" s="149">
        <v>195</v>
      </c>
      <c r="B204" s="63"/>
      <c r="C204" s="63"/>
      <c r="D204" s="122"/>
      <c r="E204" s="111"/>
      <c r="F204" s="112"/>
      <c r="G204" s="113"/>
      <c r="H204" s="63"/>
      <c r="I204" s="66"/>
      <c r="J204" s="64"/>
      <c r="K204" s="67"/>
      <c r="L204" s="164"/>
      <c r="M204" s="164"/>
      <c r="N204" s="15" t="str">
        <f t="shared" si="37"/>
        <v/>
      </c>
      <c r="O204" s="15" t="str">
        <f t="shared" si="38"/>
        <v/>
      </c>
      <c r="P204" s="15" t="str">
        <f t="shared" si="39"/>
        <v/>
      </c>
      <c r="Q204" s="4"/>
      <c r="R204" s="4"/>
      <c r="S204" s="108">
        <v>195</v>
      </c>
      <c r="T204" s="108">
        <f t="shared" si="46"/>
        <v>0</v>
      </c>
      <c r="U204" s="108" t="str">
        <f t="shared" si="40"/>
        <v/>
      </c>
      <c r="V204" s="28" t="str">
        <f t="shared" si="41"/>
        <v/>
      </c>
      <c r="W204" s="108">
        <f t="shared" si="47"/>
        <v>0</v>
      </c>
      <c r="X204" s="108" t="str">
        <f t="shared" si="42"/>
        <v/>
      </c>
      <c r="Y204" s="28" t="str">
        <f t="shared" si="43"/>
        <v/>
      </c>
      <c r="Z204" s="108">
        <f t="shared" si="48"/>
        <v>0</v>
      </c>
      <c r="AA204" s="108" t="str">
        <f t="shared" si="44"/>
        <v/>
      </c>
      <c r="AB204" s="28" t="str">
        <f t="shared" si="45"/>
        <v/>
      </c>
      <c r="AC204" s="4"/>
      <c r="AD204" s="4"/>
    </row>
    <row r="205" spans="1:30" x14ac:dyDescent="0.35">
      <c r="A205" s="149">
        <v>196</v>
      </c>
      <c r="B205" s="63"/>
      <c r="C205" s="63"/>
      <c r="D205" s="122"/>
      <c r="E205" s="111"/>
      <c r="F205" s="112"/>
      <c r="G205" s="113"/>
      <c r="H205" s="63"/>
      <c r="I205" s="66"/>
      <c r="J205" s="64"/>
      <c r="K205" s="67"/>
      <c r="L205" s="164"/>
      <c r="M205" s="164"/>
      <c r="N205" s="15" t="str">
        <f t="shared" ref="N205:N268" si="49">IF(OR($C205="well", $C205="Centralized Gas Collection System"), IF($J205="monitored as part of a centralized monitoring point", $K205,$B205), "")</f>
        <v/>
      </c>
      <c r="O205" s="15" t="str">
        <f t="shared" si="38"/>
        <v/>
      </c>
      <c r="P205" s="15" t="str">
        <f t="shared" si="39"/>
        <v/>
      </c>
      <c r="Q205" s="4"/>
      <c r="R205" s="4"/>
      <c r="S205" s="108">
        <v>196</v>
      </c>
      <c r="T205" s="108">
        <f t="shared" si="46"/>
        <v>0</v>
      </c>
      <c r="U205" s="108" t="str">
        <f t="shared" si="40"/>
        <v/>
      </c>
      <c r="V205" s="28" t="str">
        <f t="shared" si="41"/>
        <v/>
      </c>
      <c r="W205" s="108">
        <f t="shared" si="47"/>
        <v>0</v>
      </c>
      <c r="X205" s="108" t="str">
        <f t="shared" si="42"/>
        <v/>
      </c>
      <c r="Y205" s="28" t="str">
        <f t="shared" si="43"/>
        <v/>
      </c>
      <c r="Z205" s="108">
        <f t="shared" si="48"/>
        <v>0</v>
      </c>
      <c r="AA205" s="108" t="str">
        <f t="shared" si="44"/>
        <v/>
      </c>
      <c r="AB205" s="28" t="str">
        <f t="shared" si="45"/>
        <v/>
      </c>
      <c r="AC205" s="4"/>
      <c r="AD205" s="4"/>
    </row>
    <row r="206" spans="1:30" x14ac:dyDescent="0.35">
      <c r="A206" s="149">
        <v>197</v>
      </c>
      <c r="B206" s="63"/>
      <c r="C206" s="63"/>
      <c r="D206" s="122"/>
      <c r="E206" s="111"/>
      <c r="F206" s="112"/>
      <c r="G206" s="113"/>
      <c r="H206" s="63"/>
      <c r="I206" s="66"/>
      <c r="J206" s="64"/>
      <c r="K206" s="67"/>
      <c r="L206" s="164"/>
      <c r="M206" s="164"/>
      <c r="N206" s="15" t="str">
        <f t="shared" si="49"/>
        <v/>
      </c>
      <c r="O206" s="15" t="str">
        <f t="shared" si="38"/>
        <v/>
      </c>
      <c r="P206" s="15" t="str">
        <f t="shared" si="39"/>
        <v/>
      </c>
      <c r="Q206" s="4"/>
      <c r="R206" s="4"/>
      <c r="S206" s="108">
        <v>197</v>
      </c>
      <c r="T206" s="108">
        <f t="shared" si="46"/>
        <v>0</v>
      </c>
      <c r="U206" s="108" t="str">
        <f t="shared" si="40"/>
        <v/>
      </c>
      <c r="V206" s="28" t="str">
        <f t="shared" si="41"/>
        <v/>
      </c>
      <c r="W206" s="108">
        <f t="shared" si="47"/>
        <v>0</v>
      </c>
      <c r="X206" s="108" t="str">
        <f t="shared" si="42"/>
        <v/>
      </c>
      <c r="Y206" s="28" t="str">
        <f t="shared" si="43"/>
        <v/>
      </c>
      <c r="Z206" s="108">
        <f t="shared" si="48"/>
        <v>0</v>
      </c>
      <c r="AA206" s="108" t="str">
        <f t="shared" si="44"/>
        <v/>
      </c>
      <c r="AB206" s="28" t="str">
        <f t="shared" si="45"/>
        <v/>
      </c>
      <c r="AC206" s="4"/>
      <c r="AD206" s="4"/>
    </row>
    <row r="207" spans="1:30" x14ac:dyDescent="0.35">
      <c r="A207" s="149">
        <v>198</v>
      </c>
      <c r="B207" s="63"/>
      <c r="C207" s="63"/>
      <c r="D207" s="122"/>
      <c r="E207" s="111"/>
      <c r="F207" s="112"/>
      <c r="G207" s="113"/>
      <c r="H207" s="63"/>
      <c r="I207" s="66"/>
      <c r="J207" s="64"/>
      <c r="K207" s="67"/>
      <c r="L207" s="164"/>
      <c r="M207" s="164"/>
      <c r="N207" s="15" t="str">
        <f t="shared" si="49"/>
        <v/>
      </c>
      <c r="O207" s="15" t="str">
        <f t="shared" si="38"/>
        <v/>
      </c>
      <c r="P207" s="15" t="str">
        <f t="shared" si="39"/>
        <v/>
      </c>
      <c r="Q207" s="4"/>
      <c r="R207" s="4"/>
      <c r="S207" s="108">
        <v>198</v>
      </c>
      <c r="T207" s="108">
        <f t="shared" si="46"/>
        <v>0</v>
      </c>
      <c r="U207" s="108" t="str">
        <f t="shared" si="40"/>
        <v/>
      </c>
      <c r="V207" s="28" t="str">
        <f t="shared" si="41"/>
        <v/>
      </c>
      <c r="W207" s="108">
        <f t="shared" si="47"/>
        <v>0</v>
      </c>
      <c r="X207" s="108" t="str">
        <f t="shared" si="42"/>
        <v/>
      </c>
      <c r="Y207" s="28" t="str">
        <f t="shared" si="43"/>
        <v/>
      </c>
      <c r="Z207" s="108">
        <f t="shared" si="48"/>
        <v>0</v>
      </c>
      <c r="AA207" s="108" t="str">
        <f t="shared" si="44"/>
        <v/>
      </c>
      <c r="AB207" s="28" t="str">
        <f t="shared" si="45"/>
        <v/>
      </c>
      <c r="AC207" s="4"/>
      <c r="AD207" s="4"/>
    </row>
    <row r="208" spans="1:30" x14ac:dyDescent="0.35">
      <c r="A208" s="149">
        <v>199</v>
      </c>
      <c r="B208" s="63"/>
      <c r="C208" s="63"/>
      <c r="D208" s="122"/>
      <c r="E208" s="111"/>
      <c r="F208" s="112"/>
      <c r="G208" s="113"/>
      <c r="H208" s="63"/>
      <c r="I208" s="66"/>
      <c r="J208" s="64"/>
      <c r="K208" s="67"/>
      <c r="L208" s="164"/>
      <c r="M208" s="164"/>
      <c r="N208" s="15" t="str">
        <f t="shared" si="49"/>
        <v/>
      </c>
      <c r="O208" s="15" t="str">
        <f t="shared" si="38"/>
        <v/>
      </c>
      <c r="P208" s="15" t="str">
        <f t="shared" si="39"/>
        <v/>
      </c>
      <c r="Q208" s="4"/>
      <c r="R208" s="4"/>
      <c r="S208" s="108">
        <v>199</v>
      </c>
      <c r="T208" s="108">
        <f t="shared" si="46"/>
        <v>0</v>
      </c>
      <c r="U208" s="108" t="str">
        <f t="shared" si="40"/>
        <v/>
      </c>
      <c r="V208" s="28" t="str">
        <f t="shared" si="41"/>
        <v/>
      </c>
      <c r="W208" s="108">
        <f t="shared" si="47"/>
        <v>0</v>
      </c>
      <c r="X208" s="108" t="str">
        <f t="shared" si="42"/>
        <v/>
      </c>
      <c r="Y208" s="28" t="str">
        <f t="shared" si="43"/>
        <v/>
      </c>
      <c r="Z208" s="108">
        <f t="shared" si="48"/>
        <v>0</v>
      </c>
      <c r="AA208" s="108" t="str">
        <f t="shared" si="44"/>
        <v/>
      </c>
      <c r="AB208" s="28" t="str">
        <f t="shared" si="45"/>
        <v/>
      </c>
      <c r="AC208" s="4"/>
      <c r="AD208" s="4"/>
    </row>
    <row r="209" spans="1:30" x14ac:dyDescent="0.35">
      <c r="A209" s="149">
        <v>200</v>
      </c>
      <c r="B209" s="63"/>
      <c r="C209" s="63"/>
      <c r="D209" s="122"/>
      <c r="E209" s="111"/>
      <c r="F209" s="112"/>
      <c r="G209" s="113"/>
      <c r="H209" s="63"/>
      <c r="I209" s="66"/>
      <c r="J209" s="64"/>
      <c r="K209" s="67"/>
      <c r="L209" s="164"/>
      <c r="M209" s="164"/>
      <c r="N209" s="15" t="str">
        <f t="shared" si="49"/>
        <v/>
      </c>
      <c r="O209" s="15" t="str">
        <f t="shared" si="38"/>
        <v/>
      </c>
      <c r="P209" s="15" t="str">
        <f t="shared" si="39"/>
        <v/>
      </c>
      <c r="Q209" s="4"/>
      <c r="R209" s="4"/>
      <c r="S209" s="108">
        <v>200</v>
      </c>
      <c r="T209" s="108">
        <f t="shared" si="46"/>
        <v>0</v>
      </c>
      <c r="U209" s="108" t="str">
        <f t="shared" si="40"/>
        <v/>
      </c>
      <c r="V209" s="28" t="str">
        <f t="shared" si="41"/>
        <v/>
      </c>
      <c r="W209" s="108">
        <f t="shared" si="47"/>
        <v>0</v>
      </c>
      <c r="X209" s="108" t="str">
        <f t="shared" si="42"/>
        <v/>
      </c>
      <c r="Y209" s="28" t="str">
        <f t="shared" si="43"/>
        <v/>
      </c>
      <c r="Z209" s="108">
        <f t="shared" si="48"/>
        <v>0</v>
      </c>
      <c r="AA209" s="108" t="str">
        <f t="shared" si="44"/>
        <v/>
      </c>
      <c r="AB209" s="28" t="str">
        <f t="shared" si="45"/>
        <v/>
      </c>
      <c r="AC209" s="4"/>
      <c r="AD209" s="4"/>
    </row>
    <row r="210" spans="1:30" x14ac:dyDescent="0.35">
      <c r="A210" s="149">
        <v>201</v>
      </c>
      <c r="B210" s="63"/>
      <c r="C210" s="63"/>
      <c r="D210" s="122"/>
      <c r="E210" s="111"/>
      <c r="F210" s="112"/>
      <c r="G210" s="113"/>
      <c r="H210" s="63"/>
      <c r="I210" s="66"/>
      <c r="J210" s="64"/>
      <c r="K210" s="67"/>
      <c r="L210" s="164"/>
      <c r="M210" s="164"/>
      <c r="N210" s="15" t="str">
        <f t="shared" si="49"/>
        <v/>
      </c>
      <c r="O210" s="15" t="str">
        <f t="shared" si="38"/>
        <v/>
      </c>
      <c r="P210" s="15" t="str">
        <f t="shared" si="39"/>
        <v/>
      </c>
      <c r="Q210" s="4"/>
      <c r="R210" s="4"/>
      <c r="S210" s="108">
        <v>201</v>
      </c>
      <c r="T210" s="108">
        <f t="shared" si="46"/>
        <v>0</v>
      </c>
      <c r="U210" s="108" t="str">
        <f t="shared" si="40"/>
        <v/>
      </c>
      <c r="V210" s="28" t="str">
        <f t="shared" si="41"/>
        <v/>
      </c>
      <c r="W210" s="108">
        <f t="shared" si="47"/>
        <v>0</v>
      </c>
      <c r="X210" s="108" t="str">
        <f t="shared" si="42"/>
        <v/>
      </c>
      <c r="Y210" s="28" t="str">
        <f t="shared" si="43"/>
        <v/>
      </c>
      <c r="Z210" s="108">
        <f t="shared" si="48"/>
        <v>0</v>
      </c>
      <c r="AA210" s="108" t="str">
        <f t="shared" si="44"/>
        <v/>
      </c>
      <c r="AB210" s="28" t="str">
        <f t="shared" si="45"/>
        <v/>
      </c>
      <c r="AC210" s="4"/>
      <c r="AD210" s="4"/>
    </row>
    <row r="211" spans="1:30" x14ac:dyDescent="0.35">
      <c r="A211" s="149">
        <v>202</v>
      </c>
      <c r="B211" s="63"/>
      <c r="C211" s="63"/>
      <c r="D211" s="122"/>
      <c r="E211" s="111"/>
      <c r="F211" s="112"/>
      <c r="G211" s="113"/>
      <c r="H211" s="63"/>
      <c r="I211" s="66"/>
      <c r="J211" s="64"/>
      <c r="K211" s="67"/>
      <c r="L211" s="164"/>
      <c r="M211" s="164"/>
      <c r="N211" s="15" t="str">
        <f t="shared" si="49"/>
        <v/>
      </c>
      <c r="O211" s="15" t="str">
        <f t="shared" si="38"/>
        <v/>
      </c>
      <c r="P211" s="15" t="str">
        <f t="shared" si="39"/>
        <v/>
      </c>
      <c r="Q211" s="4"/>
      <c r="R211" s="4"/>
      <c r="S211" s="108">
        <v>202</v>
      </c>
      <c r="T211" s="108">
        <f t="shared" si="46"/>
        <v>0</v>
      </c>
      <c r="U211" s="108" t="str">
        <f t="shared" si="40"/>
        <v/>
      </c>
      <c r="V211" s="28" t="str">
        <f t="shared" si="41"/>
        <v/>
      </c>
      <c r="W211" s="108">
        <f t="shared" si="47"/>
        <v>0</v>
      </c>
      <c r="X211" s="108" t="str">
        <f t="shared" si="42"/>
        <v/>
      </c>
      <c r="Y211" s="28" t="str">
        <f t="shared" si="43"/>
        <v/>
      </c>
      <c r="Z211" s="108">
        <f t="shared" si="48"/>
        <v>0</v>
      </c>
      <c r="AA211" s="108" t="str">
        <f t="shared" si="44"/>
        <v/>
      </c>
      <c r="AB211" s="28" t="str">
        <f t="shared" si="45"/>
        <v/>
      </c>
      <c r="AC211" s="4"/>
      <c r="AD211" s="4"/>
    </row>
    <row r="212" spans="1:30" x14ac:dyDescent="0.35">
      <c r="A212" s="149">
        <v>203</v>
      </c>
      <c r="B212" s="63"/>
      <c r="C212" s="63"/>
      <c r="D212" s="122"/>
      <c r="E212" s="111"/>
      <c r="F212" s="112"/>
      <c r="G212" s="113"/>
      <c r="H212" s="63"/>
      <c r="I212" s="66"/>
      <c r="J212" s="64"/>
      <c r="K212" s="67"/>
      <c r="L212" s="164"/>
      <c r="M212" s="164"/>
      <c r="N212" s="15" t="str">
        <f t="shared" si="49"/>
        <v/>
      </c>
      <c r="O212" s="15" t="str">
        <f t="shared" si="38"/>
        <v/>
      </c>
      <c r="P212" s="15" t="str">
        <f t="shared" si="39"/>
        <v/>
      </c>
      <c r="Q212" s="4"/>
      <c r="R212" s="4"/>
      <c r="S212" s="108">
        <v>203</v>
      </c>
      <c r="T212" s="108">
        <f t="shared" si="46"/>
        <v>0</v>
      </c>
      <c r="U212" s="108" t="str">
        <f t="shared" si="40"/>
        <v/>
      </c>
      <c r="V212" s="28" t="str">
        <f t="shared" si="41"/>
        <v/>
      </c>
      <c r="W212" s="108">
        <f t="shared" si="47"/>
        <v>0</v>
      </c>
      <c r="X212" s="108" t="str">
        <f t="shared" si="42"/>
        <v/>
      </c>
      <c r="Y212" s="28" t="str">
        <f t="shared" si="43"/>
        <v/>
      </c>
      <c r="Z212" s="108">
        <f t="shared" si="48"/>
        <v>0</v>
      </c>
      <c r="AA212" s="108" t="str">
        <f t="shared" si="44"/>
        <v/>
      </c>
      <c r="AB212" s="28" t="str">
        <f t="shared" si="45"/>
        <v/>
      </c>
      <c r="AC212" s="4"/>
      <c r="AD212" s="4"/>
    </row>
    <row r="213" spans="1:30" x14ac:dyDescent="0.35">
      <c r="A213" s="149">
        <v>204</v>
      </c>
      <c r="B213" s="63"/>
      <c r="C213" s="63"/>
      <c r="D213" s="122"/>
      <c r="E213" s="111"/>
      <c r="F213" s="112"/>
      <c r="G213" s="113"/>
      <c r="H213" s="63"/>
      <c r="I213" s="66"/>
      <c r="J213" s="64"/>
      <c r="K213" s="67"/>
      <c r="L213" s="164"/>
      <c r="M213" s="164"/>
      <c r="N213" s="15" t="str">
        <f t="shared" si="49"/>
        <v/>
      </c>
      <c r="O213" s="15" t="str">
        <f t="shared" si="38"/>
        <v/>
      </c>
      <c r="P213" s="15" t="str">
        <f t="shared" si="39"/>
        <v/>
      </c>
      <c r="Q213" s="4"/>
      <c r="R213" s="4"/>
      <c r="S213" s="108">
        <v>204</v>
      </c>
      <c r="T213" s="108">
        <f t="shared" si="46"/>
        <v>0</v>
      </c>
      <c r="U213" s="108" t="str">
        <f t="shared" si="40"/>
        <v/>
      </c>
      <c r="V213" s="28" t="str">
        <f t="shared" si="41"/>
        <v/>
      </c>
      <c r="W213" s="108">
        <f t="shared" si="47"/>
        <v>0</v>
      </c>
      <c r="X213" s="108" t="str">
        <f t="shared" si="42"/>
        <v/>
      </c>
      <c r="Y213" s="28" t="str">
        <f t="shared" si="43"/>
        <v/>
      </c>
      <c r="Z213" s="108">
        <f t="shared" si="48"/>
        <v>0</v>
      </c>
      <c r="AA213" s="108" t="str">
        <f t="shared" si="44"/>
        <v/>
      </c>
      <c r="AB213" s="28" t="str">
        <f t="shared" si="45"/>
        <v/>
      </c>
      <c r="AC213" s="4"/>
      <c r="AD213" s="4"/>
    </row>
    <row r="214" spans="1:30" x14ac:dyDescent="0.35">
      <c r="A214" s="149">
        <v>205</v>
      </c>
      <c r="B214" s="63"/>
      <c r="C214" s="63"/>
      <c r="D214" s="122"/>
      <c r="E214" s="111"/>
      <c r="F214" s="112"/>
      <c r="G214" s="113"/>
      <c r="H214" s="63"/>
      <c r="I214" s="66"/>
      <c r="J214" s="64"/>
      <c r="K214" s="67"/>
      <c r="L214" s="164"/>
      <c r="M214" s="164"/>
      <c r="N214" s="15" t="str">
        <f t="shared" si="49"/>
        <v/>
      </c>
      <c r="O214" s="15" t="str">
        <f t="shared" si="38"/>
        <v/>
      </c>
      <c r="P214" s="15" t="str">
        <f t="shared" si="39"/>
        <v/>
      </c>
      <c r="Q214" s="4"/>
      <c r="R214" s="4"/>
      <c r="S214" s="108">
        <v>205</v>
      </c>
      <c r="T214" s="108">
        <f t="shared" si="46"/>
        <v>0</v>
      </c>
      <c r="U214" s="108" t="str">
        <f t="shared" si="40"/>
        <v/>
      </c>
      <c r="V214" s="28" t="str">
        <f t="shared" si="41"/>
        <v/>
      </c>
      <c r="W214" s="108">
        <f t="shared" si="47"/>
        <v>0</v>
      </c>
      <c r="X214" s="108" t="str">
        <f t="shared" si="42"/>
        <v/>
      </c>
      <c r="Y214" s="28" t="str">
        <f t="shared" si="43"/>
        <v/>
      </c>
      <c r="Z214" s="108">
        <f t="shared" si="48"/>
        <v>0</v>
      </c>
      <c r="AA214" s="108" t="str">
        <f t="shared" si="44"/>
        <v/>
      </c>
      <c r="AB214" s="28" t="str">
        <f t="shared" si="45"/>
        <v/>
      </c>
      <c r="AC214" s="4"/>
      <c r="AD214" s="4"/>
    </row>
    <row r="215" spans="1:30" x14ac:dyDescent="0.35">
      <c r="A215" s="149">
        <v>206</v>
      </c>
      <c r="B215" s="63"/>
      <c r="C215" s="63"/>
      <c r="D215" s="122"/>
      <c r="E215" s="111"/>
      <c r="F215" s="112"/>
      <c r="G215" s="113"/>
      <c r="H215" s="63"/>
      <c r="I215" s="66"/>
      <c r="J215" s="64"/>
      <c r="K215" s="67"/>
      <c r="L215" s="164"/>
      <c r="M215" s="164"/>
      <c r="N215" s="15" t="str">
        <f t="shared" si="49"/>
        <v/>
      </c>
      <c r="O215" s="15" t="str">
        <f t="shared" si="38"/>
        <v/>
      </c>
      <c r="P215" s="15" t="str">
        <f t="shared" si="39"/>
        <v/>
      </c>
      <c r="Q215" s="4"/>
      <c r="R215" s="4"/>
      <c r="S215" s="108">
        <v>206</v>
      </c>
      <c r="T215" s="108">
        <f t="shared" si="46"/>
        <v>0</v>
      </c>
      <c r="U215" s="108" t="str">
        <f t="shared" si="40"/>
        <v/>
      </c>
      <c r="V215" s="28" t="str">
        <f t="shared" si="41"/>
        <v/>
      </c>
      <c r="W215" s="108">
        <f t="shared" si="47"/>
        <v>0</v>
      </c>
      <c r="X215" s="108" t="str">
        <f t="shared" si="42"/>
        <v/>
      </c>
      <c r="Y215" s="28" t="str">
        <f t="shared" si="43"/>
        <v/>
      </c>
      <c r="Z215" s="108">
        <f t="shared" si="48"/>
        <v>0</v>
      </c>
      <c r="AA215" s="108" t="str">
        <f t="shared" si="44"/>
        <v/>
      </c>
      <c r="AB215" s="28" t="str">
        <f t="shared" si="45"/>
        <v/>
      </c>
      <c r="AC215" s="4"/>
      <c r="AD215" s="4"/>
    </row>
    <row r="216" spans="1:30" x14ac:dyDescent="0.35">
      <c r="A216" s="149">
        <v>207</v>
      </c>
      <c r="B216" s="63"/>
      <c r="C216" s="63"/>
      <c r="D216" s="122"/>
      <c r="E216" s="111"/>
      <c r="F216" s="112"/>
      <c r="G216" s="113"/>
      <c r="H216" s="63"/>
      <c r="I216" s="66"/>
      <c r="J216" s="64"/>
      <c r="K216" s="67"/>
      <c r="L216" s="164"/>
      <c r="M216" s="164"/>
      <c r="N216" s="15" t="str">
        <f t="shared" si="49"/>
        <v/>
      </c>
      <c r="O216" s="15" t="str">
        <f t="shared" si="38"/>
        <v/>
      </c>
      <c r="P216" s="15" t="str">
        <f t="shared" si="39"/>
        <v/>
      </c>
      <c r="Q216" s="4"/>
      <c r="R216" s="4"/>
      <c r="S216" s="108">
        <v>207</v>
      </c>
      <c r="T216" s="108">
        <f t="shared" si="46"/>
        <v>0</v>
      </c>
      <c r="U216" s="108" t="str">
        <f t="shared" si="40"/>
        <v/>
      </c>
      <c r="V216" s="28" t="str">
        <f t="shared" si="41"/>
        <v/>
      </c>
      <c r="W216" s="108">
        <f t="shared" si="47"/>
        <v>0</v>
      </c>
      <c r="X216" s="108" t="str">
        <f t="shared" si="42"/>
        <v/>
      </c>
      <c r="Y216" s="28" t="str">
        <f t="shared" si="43"/>
        <v/>
      </c>
      <c r="Z216" s="108">
        <f t="shared" si="48"/>
        <v>0</v>
      </c>
      <c r="AA216" s="108" t="str">
        <f t="shared" si="44"/>
        <v/>
      </c>
      <c r="AB216" s="28" t="str">
        <f t="shared" si="45"/>
        <v/>
      </c>
      <c r="AC216" s="4"/>
      <c r="AD216" s="4"/>
    </row>
    <row r="217" spans="1:30" x14ac:dyDescent="0.35">
      <c r="A217" s="149">
        <v>208</v>
      </c>
      <c r="B217" s="63"/>
      <c r="C217" s="63"/>
      <c r="D217" s="122"/>
      <c r="E217" s="111"/>
      <c r="F217" s="112"/>
      <c r="G217" s="113"/>
      <c r="H217" s="63"/>
      <c r="I217" s="66"/>
      <c r="J217" s="64"/>
      <c r="K217" s="67"/>
      <c r="L217" s="164"/>
      <c r="M217" s="164"/>
      <c r="N217" s="15" t="str">
        <f t="shared" si="49"/>
        <v/>
      </c>
      <c r="O217" s="15" t="str">
        <f t="shared" si="38"/>
        <v/>
      </c>
      <c r="P217" s="15" t="str">
        <f t="shared" si="39"/>
        <v/>
      </c>
      <c r="Q217" s="4"/>
      <c r="R217" s="4"/>
      <c r="S217" s="108">
        <v>208</v>
      </c>
      <c r="T217" s="108">
        <f t="shared" si="46"/>
        <v>0</v>
      </c>
      <c r="U217" s="108" t="str">
        <f t="shared" si="40"/>
        <v/>
      </c>
      <c r="V217" s="28" t="str">
        <f t="shared" si="41"/>
        <v/>
      </c>
      <c r="W217" s="108">
        <f t="shared" si="47"/>
        <v>0</v>
      </c>
      <c r="X217" s="108" t="str">
        <f t="shared" si="42"/>
        <v/>
      </c>
      <c r="Y217" s="28" t="str">
        <f t="shared" si="43"/>
        <v/>
      </c>
      <c r="Z217" s="108">
        <f t="shared" si="48"/>
        <v>0</v>
      </c>
      <c r="AA217" s="108" t="str">
        <f t="shared" si="44"/>
        <v/>
      </c>
      <c r="AB217" s="28" t="str">
        <f t="shared" si="45"/>
        <v/>
      </c>
      <c r="AC217" s="4"/>
      <c r="AD217" s="4"/>
    </row>
    <row r="218" spans="1:30" x14ac:dyDescent="0.35">
      <c r="A218" s="149">
        <v>209</v>
      </c>
      <c r="B218" s="63"/>
      <c r="C218" s="63"/>
      <c r="D218" s="122"/>
      <c r="E218" s="111"/>
      <c r="F218" s="112"/>
      <c r="G218" s="113"/>
      <c r="H218" s="63"/>
      <c r="I218" s="66"/>
      <c r="J218" s="64"/>
      <c r="K218" s="67"/>
      <c r="L218" s="164"/>
      <c r="M218" s="164"/>
      <c r="N218" s="15" t="str">
        <f t="shared" si="49"/>
        <v/>
      </c>
      <c r="O218" s="15" t="str">
        <f t="shared" si="38"/>
        <v/>
      </c>
      <c r="P218" s="15" t="str">
        <f t="shared" si="39"/>
        <v/>
      </c>
      <c r="Q218" s="4"/>
      <c r="R218" s="4"/>
      <c r="S218" s="108">
        <v>209</v>
      </c>
      <c r="T218" s="108">
        <f t="shared" si="46"/>
        <v>0</v>
      </c>
      <c r="U218" s="108" t="str">
        <f t="shared" si="40"/>
        <v/>
      </c>
      <c r="V218" s="28" t="str">
        <f t="shared" si="41"/>
        <v/>
      </c>
      <c r="W218" s="108">
        <f t="shared" si="47"/>
        <v>0</v>
      </c>
      <c r="X218" s="108" t="str">
        <f t="shared" si="42"/>
        <v/>
      </c>
      <c r="Y218" s="28" t="str">
        <f t="shared" si="43"/>
        <v/>
      </c>
      <c r="Z218" s="108">
        <f t="shared" si="48"/>
        <v>0</v>
      </c>
      <c r="AA218" s="108" t="str">
        <f t="shared" si="44"/>
        <v/>
      </c>
      <c r="AB218" s="28" t="str">
        <f t="shared" si="45"/>
        <v/>
      </c>
      <c r="AC218" s="4"/>
      <c r="AD218" s="4"/>
    </row>
    <row r="219" spans="1:30" x14ac:dyDescent="0.35">
      <c r="A219" s="149">
        <v>210</v>
      </c>
      <c r="B219" s="63"/>
      <c r="C219" s="63"/>
      <c r="D219" s="122"/>
      <c r="E219" s="111"/>
      <c r="F219" s="112"/>
      <c r="G219" s="113"/>
      <c r="H219" s="63"/>
      <c r="I219" s="66"/>
      <c r="J219" s="64"/>
      <c r="K219" s="67"/>
      <c r="L219" s="164"/>
      <c r="M219" s="164"/>
      <c r="N219" s="15" t="str">
        <f t="shared" si="49"/>
        <v/>
      </c>
      <c r="O219" s="15" t="str">
        <f t="shared" si="38"/>
        <v/>
      </c>
      <c r="P219" s="15" t="str">
        <f t="shared" si="39"/>
        <v/>
      </c>
      <c r="Q219" s="4"/>
      <c r="R219" s="4"/>
      <c r="S219" s="108">
        <v>210</v>
      </c>
      <c r="T219" s="108">
        <f t="shared" si="46"/>
        <v>0</v>
      </c>
      <c r="U219" s="108" t="str">
        <f t="shared" si="40"/>
        <v/>
      </c>
      <c r="V219" s="28" t="str">
        <f t="shared" si="41"/>
        <v/>
      </c>
      <c r="W219" s="108">
        <f t="shared" si="47"/>
        <v>0</v>
      </c>
      <c r="X219" s="108" t="str">
        <f t="shared" si="42"/>
        <v/>
      </c>
      <c r="Y219" s="28" t="str">
        <f t="shared" si="43"/>
        <v/>
      </c>
      <c r="Z219" s="108">
        <f t="shared" si="48"/>
        <v>0</v>
      </c>
      <c r="AA219" s="108" t="str">
        <f t="shared" si="44"/>
        <v/>
      </c>
      <c r="AB219" s="28" t="str">
        <f t="shared" si="45"/>
        <v/>
      </c>
      <c r="AC219" s="4"/>
      <c r="AD219" s="4"/>
    </row>
    <row r="220" spans="1:30" x14ac:dyDescent="0.35">
      <c r="A220" s="149">
        <v>211</v>
      </c>
      <c r="B220" s="63"/>
      <c r="C220" s="63"/>
      <c r="D220" s="122"/>
      <c r="E220" s="111"/>
      <c r="F220" s="112"/>
      <c r="G220" s="113"/>
      <c r="H220" s="63"/>
      <c r="I220" s="66"/>
      <c r="J220" s="64"/>
      <c r="K220" s="67"/>
      <c r="L220" s="164"/>
      <c r="M220" s="164"/>
      <c r="N220" s="15" t="str">
        <f t="shared" si="49"/>
        <v/>
      </c>
      <c r="O220" s="15" t="str">
        <f t="shared" si="38"/>
        <v/>
      </c>
      <c r="P220" s="15" t="str">
        <f t="shared" si="39"/>
        <v/>
      </c>
      <c r="Q220" s="4"/>
      <c r="R220" s="4"/>
      <c r="S220" s="108">
        <v>211</v>
      </c>
      <c r="T220" s="108">
        <f t="shared" si="46"/>
        <v>0</v>
      </c>
      <c r="U220" s="108" t="str">
        <f t="shared" si="40"/>
        <v/>
      </c>
      <c r="V220" s="28" t="str">
        <f t="shared" si="41"/>
        <v/>
      </c>
      <c r="W220" s="108">
        <f t="shared" si="47"/>
        <v>0</v>
      </c>
      <c r="X220" s="108" t="str">
        <f t="shared" si="42"/>
        <v/>
      </c>
      <c r="Y220" s="28" t="str">
        <f t="shared" si="43"/>
        <v/>
      </c>
      <c r="Z220" s="108">
        <f t="shared" si="48"/>
        <v>0</v>
      </c>
      <c r="AA220" s="108" t="str">
        <f t="shared" si="44"/>
        <v/>
      </c>
      <c r="AB220" s="28" t="str">
        <f t="shared" si="45"/>
        <v/>
      </c>
      <c r="AC220" s="4"/>
      <c r="AD220" s="4"/>
    </row>
    <row r="221" spans="1:30" x14ac:dyDescent="0.35">
      <c r="A221" s="149">
        <v>212</v>
      </c>
      <c r="B221" s="63"/>
      <c r="C221" s="63"/>
      <c r="D221" s="122"/>
      <c r="E221" s="111"/>
      <c r="F221" s="112"/>
      <c r="G221" s="113"/>
      <c r="H221" s="63"/>
      <c r="I221" s="66"/>
      <c r="J221" s="64"/>
      <c r="K221" s="67"/>
      <c r="L221" s="164"/>
      <c r="M221" s="164"/>
      <c r="N221" s="15" t="str">
        <f t="shared" si="49"/>
        <v/>
      </c>
      <c r="O221" s="15" t="str">
        <f t="shared" si="38"/>
        <v/>
      </c>
      <c r="P221" s="15" t="str">
        <f t="shared" si="39"/>
        <v/>
      </c>
      <c r="Q221" s="4"/>
      <c r="R221" s="4"/>
      <c r="S221" s="108">
        <v>212</v>
      </c>
      <c r="T221" s="108">
        <f t="shared" si="46"/>
        <v>0</v>
      </c>
      <c r="U221" s="108" t="str">
        <f t="shared" si="40"/>
        <v/>
      </c>
      <c r="V221" s="28" t="str">
        <f t="shared" si="41"/>
        <v/>
      </c>
      <c r="W221" s="108">
        <f t="shared" si="47"/>
        <v>0</v>
      </c>
      <c r="X221" s="108" t="str">
        <f t="shared" si="42"/>
        <v/>
      </c>
      <c r="Y221" s="28" t="str">
        <f t="shared" si="43"/>
        <v/>
      </c>
      <c r="Z221" s="108">
        <f t="shared" si="48"/>
        <v>0</v>
      </c>
      <c r="AA221" s="108" t="str">
        <f t="shared" si="44"/>
        <v/>
      </c>
      <c r="AB221" s="28" t="str">
        <f t="shared" si="45"/>
        <v/>
      </c>
      <c r="AC221" s="4"/>
      <c r="AD221" s="4"/>
    </row>
    <row r="222" spans="1:30" x14ac:dyDescent="0.35">
      <c r="A222" s="149">
        <v>213</v>
      </c>
      <c r="B222" s="63"/>
      <c r="C222" s="63"/>
      <c r="D222" s="122"/>
      <c r="E222" s="111"/>
      <c r="F222" s="112"/>
      <c r="G222" s="113"/>
      <c r="H222" s="63"/>
      <c r="I222" s="66"/>
      <c r="J222" s="64"/>
      <c r="K222" s="67"/>
      <c r="L222" s="164"/>
      <c r="M222" s="164"/>
      <c r="N222" s="15" t="str">
        <f t="shared" si="49"/>
        <v/>
      </c>
      <c r="O222" s="15" t="str">
        <f t="shared" si="38"/>
        <v/>
      </c>
      <c r="P222" s="15" t="str">
        <f t="shared" si="39"/>
        <v/>
      </c>
      <c r="Q222" s="4"/>
      <c r="R222" s="4"/>
      <c r="S222" s="108">
        <v>213</v>
      </c>
      <c r="T222" s="108">
        <f t="shared" si="46"/>
        <v>0</v>
      </c>
      <c r="U222" s="108" t="str">
        <f t="shared" si="40"/>
        <v/>
      </c>
      <c r="V222" s="28" t="str">
        <f t="shared" si="41"/>
        <v/>
      </c>
      <c r="W222" s="108">
        <f t="shared" si="47"/>
        <v>0</v>
      </c>
      <c r="X222" s="108" t="str">
        <f t="shared" si="42"/>
        <v/>
      </c>
      <c r="Y222" s="28" t="str">
        <f t="shared" si="43"/>
        <v/>
      </c>
      <c r="Z222" s="108">
        <f t="shared" si="48"/>
        <v>0</v>
      </c>
      <c r="AA222" s="108" t="str">
        <f t="shared" si="44"/>
        <v/>
      </c>
      <c r="AB222" s="28" t="str">
        <f t="shared" si="45"/>
        <v/>
      </c>
      <c r="AC222" s="4"/>
      <c r="AD222" s="4"/>
    </row>
    <row r="223" spans="1:30" x14ac:dyDescent="0.35">
      <c r="A223" s="149">
        <v>214</v>
      </c>
      <c r="B223" s="63"/>
      <c r="C223" s="63"/>
      <c r="D223" s="122"/>
      <c r="E223" s="111"/>
      <c r="F223" s="112"/>
      <c r="G223" s="113"/>
      <c r="H223" s="63"/>
      <c r="I223" s="66"/>
      <c r="J223" s="64"/>
      <c r="K223" s="67"/>
      <c r="L223" s="164"/>
      <c r="M223" s="164"/>
      <c r="N223" s="15" t="str">
        <f t="shared" si="49"/>
        <v/>
      </c>
      <c r="O223" s="15" t="str">
        <f t="shared" si="38"/>
        <v/>
      </c>
      <c r="P223" s="15" t="str">
        <f t="shared" si="39"/>
        <v/>
      </c>
      <c r="Q223" s="4"/>
      <c r="R223" s="4"/>
      <c r="S223" s="108">
        <v>214</v>
      </c>
      <c r="T223" s="108">
        <f t="shared" si="46"/>
        <v>0</v>
      </c>
      <c r="U223" s="108" t="str">
        <f t="shared" si="40"/>
        <v/>
      </c>
      <c r="V223" s="28" t="str">
        <f t="shared" si="41"/>
        <v/>
      </c>
      <c r="W223" s="108">
        <f t="shared" si="47"/>
        <v>0</v>
      </c>
      <c r="X223" s="108" t="str">
        <f t="shared" si="42"/>
        <v/>
      </c>
      <c r="Y223" s="28" t="str">
        <f t="shared" si="43"/>
        <v/>
      </c>
      <c r="Z223" s="108">
        <f t="shared" si="48"/>
        <v>0</v>
      </c>
      <c r="AA223" s="108" t="str">
        <f t="shared" si="44"/>
        <v/>
      </c>
      <c r="AB223" s="28" t="str">
        <f t="shared" si="45"/>
        <v/>
      </c>
      <c r="AC223" s="4"/>
      <c r="AD223" s="4"/>
    </row>
    <row r="224" spans="1:30" x14ac:dyDescent="0.35">
      <c r="A224" s="149">
        <v>215</v>
      </c>
      <c r="B224" s="63"/>
      <c r="C224" s="63"/>
      <c r="D224" s="122"/>
      <c r="E224" s="111"/>
      <c r="F224" s="112"/>
      <c r="G224" s="113"/>
      <c r="H224" s="63"/>
      <c r="I224" s="66"/>
      <c r="J224" s="64"/>
      <c r="K224" s="67"/>
      <c r="L224" s="164"/>
      <c r="M224" s="164"/>
      <c r="N224" s="15" t="str">
        <f t="shared" si="49"/>
        <v/>
      </c>
      <c r="O224" s="15" t="str">
        <f t="shared" si="38"/>
        <v/>
      </c>
      <c r="P224" s="15" t="str">
        <f t="shared" si="39"/>
        <v/>
      </c>
      <c r="Q224" s="4"/>
      <c r="R224" s="4"/>
      <c r="S224" s="108">
        <v>215</v>
      </c>
      <c r="T224" s="108">
        <f t="shared" si="46"/>
        <v>0</v>
      </c>
      <c r="U224" s="108" t="str">
        <f t="shared" si="40"/>
        <v/>
      </c>
      <c r="V224" s="28" t="str">
        <f t="shared" si="41"/>
        <v/>
      </c>
      <c r="W224" s="108">
        <f t="shared" si="47"/>
        <v>0</v>
      </c>
      <c r="X224" s="108" t="str">
        <f t="shared" si="42"/>
        <v/>
      </c>
      <c r="Y224" s="28" t="str">
        <f t="shared" si="43"/>
        <v/>
      </c>
      <c r="Z224" s="108">
        <f t="shared" si="48"/>
        <v>0</v>
      </c>
      <c r="AA224" s="108" t="str">
        <f t="shared" si="44"/>
        <v/>
      </c>
      <c r="AB224" s="28" t="str">
        <f t="shared" si="45"/>
        <v/>
      </c>
      <c r="AC224" s="4"/>
      <c r="AD224" s="4"/>
    </row>
    <row r="225" spans="1:30" x14ac:dyDescent="0.35">
      <c r="A225" s="149">
        <v>216</v>
      </c>
      <c r="B225" s="63"/>
      <c r="C225" s="63"/>
      <c r="D225" s="122"/>
      <c r="E225" s="111"/>
      <c r="F225" s="112"/>
      <c r="G225" s="113"/>
      <c r="H225" s="63"/>
      <c r="I225" s="66"/>
      <c r="J225" s="64"/>
      <c r="K225" s="67"/>
      <c r="L225" s="164"/>
      <c r="M225" s="164"/>
      <c r="N225" s="15" t="str">
        <f t="shared" si="49"/>
        <v/>
      </c>
      <c r="O225" s="15" t="str">
        <f t="shared" si="38"/>
        <v/>
      </c>
      <c r="P225" s="15" t="str">
        <f t="shared" si="39"/>
        <v/>
      </c>
      <c r="Q225" s="4"/>
      <c r="R225" s="4"/>
      <c r="S225" s="108">
        <v>216</v>
      </c>
      <c r="T225" s="108">
        <f t="shared" si="46"/>
        <v>0</v>
      </c>
      <c r="U225" s="108" t="str">
        <f t="shared" si="40"/>
        <v/>
      </c>
      <c r="V225" s="28" t="str">
        <f t="shared" si="41"/>
        <v/>
      </c>
      <c r="W225" s="108">
        <f t="shared" si="47"/>
        <v>0</v>
      </c>
      <c r="X225" s="108" t="str">
        <f t="shared" si="42"/>
        <v/>
      </c>
      <c r="Y225" s="28" t="str">
        <f t="shared" si="43"/>
        <v/>
      </c>
      <c r="Z225" s="108">
        <f t="shared" si="48"/>
        <v>0</v>
      </c>
      <c r="AA225" s="108" t="str">
        <f t="shared" si="44"/>
        <v/>
      </c>
      <c r="AB225" s="28" t="str">
        <f t="shared" si="45"/>
        <v/>
      </c>
      <c r="AC225" s="4"/>
      <c r="AD225" s="4"/>
    </row>
    <row r="226" spans="1:30" x14ac:dyDescent="0.35">
      <c r="A226" s="149">
        <v>217</v>
      </c>
      <c r="B226" s="63"/>
      <c r="C226" s="63"/>
      <c r="D226" s="122"/>
      <c r="E226" s="111"/>
      <c r="F226" s="112"/>
      <c r="G226" s="113"/>
      <c r="H226" s="63"/>
      <c r="I226" s="66"/>
      <c r="J226" s="64"/>
      <c r="K226" s="67"/>
      <c r="L226" s="164"/>
      <c r="M226" s="164"/>
      <c r="N226" s="15" t="str">
        <f t="shared" si="49"/>
        <v/>
      </c>
      <c r="O226" s="15" t="str">
        <f t="shared" si="38"/>
        <v/>
      </c>
      <c r="P226" s="15" t="str">
        <f t="shared" si="39"/>
        <v/>
      </c>
      <c r="Q226" s="4"/>
      <c r="R226" s="4"/>
      <c r="S226" s="108">
        <v>217</v>
      </c>
      <c r="T226" s="108">
        <f t="shared" si="46"/>
        <v>0</v>
      </c>
      <c r="U226" s="108" t="str">
        <f t="shared" si="40"/>
        <v/>
      </c>
      <c r="V226" s="28" t="str">
        <f t="shared" si="41"/>
        <v/>
      </c>
      <c r="W226" s="108">
        <f t="shared" si="47"/>
        <v>0</v>
      </c>
      <c r="X226" s="108" t="str">
        <f t="shared" si="42"/>
        <v/>
      </c>
      <c r="Y226" s="28" t="str">
        <f t="shared" si="43"/>
        <v/>
      </c>
      <c r="Z226" s="108">
        <f t="shared" si="48"/>
        <v>0</v>
      </c>
      <c r="AA226" s="108" t="str">
        <f t="shared" si="44"/>
        <v/>
      </c>
      <c r="AB226" s="28" t="str">
        <f t="shared" si="45"/>
        <v/>
      </c>
      <c r="AC226" s="4"/>
      <c r="AD226" s="4"/>
    </row>
    <row r="227" spans="1:30" x14ac:dyDescent="0.35">
      <c r="A227" s="149">
        <v>218</v>
      </c>
      <c r="B227" s="63"/>
      <c r="C227" s="63"/>
      <c r="D227" s="122"/>
      <c r="E227" s="111"/>
      <c r="F227" s="112"/>
      <c r="G227" s="113"/>
      <c r="H227" s="63"/>
      <c r="I227" s="66"/>
      <c r="J227" s="64"/>
      <c r="K227" s="67"/>
      <c r="L227" s="164"/>
      <c r="M227" s="164"/>
      <c r="N227" s="15" t="str">
        <f t="shared" si="49"/>
        <v/>
      </c>
      <c r="O227" s="15" t="str">
        <f t="shared" si="38"/>
        <v/>
      </c>
      <c r="P227" s="15" t="str">
        <f t="shared" si="39"/>
        <v/>
      </c>
      <c r="Q227" s="4"/>
      <c r="R227" s="4"/>
      <c r="S227" s="108">
        <v>218</v>
      </c>
      <c r="T227" s="108">
        <f t="shared" si="46"/>
        <v>0</v>
      </c>
      <c r="U227" s="108" t="str">
        <f t="shared" si="40"/>
        <v/>
      </c>
      <c r="V227" s="28" t="str">
        <f t="shared" si="41"/>
        <v/>
      </c>
      <c r="W227" s="108">
        <f t="shared" si="47"/>
        <v>0</v>
      </c>
      <c r="X227" s="108" t="str">
        <f t="shared" si="42"/>
        <v/>
      </c>
      <c r="Y227" s="28" t="str">
        <f t="shared" si="43"/>
        <v/>
      </c>
      <c r="Z227" s="108">
        <f t="shared" si="48"/>
        <v>0</v>
      </c>
      <c r="AA227" s="108" t="str">
        <f t="shared" si="44"/>
        <v/>
      </c>
      <c r="AB227" s="28" t="str">
        <f t="shared" si="45"/>
        <v/>
      </c>
      <c r="AC227" s="4"/>
      <c r="AD227" s="4"/>
    </row>
    <row r="228" spans="1:30" x14ac:dyDescent="0.35">
      <c r="A228" s="149">
        <v>219</v>
      </c>
      <c r="B228" s="63"/>
      <c r="C228" s="63"/>
      <c r="D228" s="122"/>
      <c r="E228" s="111"/>
      <c r="F228" s="112"/>
      <c r="G228" s="113"/>
      <c r="H228" s="63"/>
      <c r="I228" s="66"/>
      <c r="J228" s="64"/>
      <c r="K228" s="67"/>
      <c r="L228" s="164"/>
      <c r="M228" s="164"/>
      <c r="N228" s="15" t="str">
        <f t="shared" si="49"/>
        <v/>
      </c>
      <c r="O228" s="15" t="str">
        <f t="shared" si="38"/>
        <v/>
      </c>
      <c r="P228" s="15" t="str">
        <f t="shared" si="39"/>
        <v/>
      </c>
      <c r="Q228" s="4"/>
      <c r="R228" s="4"/>
      <c r="S228" s="108">
        <v>219</v>
      </c>
      <c r="T228" s="108">
        <f t="shared" si="46"/>
        <v>0</v>
      </c>
      <c r="U228" s="108" t="str">
        <f t="shared" si="40"/>
        <v/>
      </c>
      <c r="V228" s="28" t="str">
        <f t="shared" si="41"/>
        <v/>
      </c>
      <c r="W228" s="108">
        <f t="shared" si="47"/>
        <v>0</v>
      </c>
      <c r="X228" s="108" t="str">
        <f t="shared" si="42"/>
        <v/>
      </c>
      <c r="Y228" s="28" t="str">
        <f t="shared" si="43"/>
        <v/>
      </c>
      <c r="Z228" s="108">
        <f t="shared" si="48"/>
        <v>0</v>
      </c>
      <c r="AA228" s="108" t="str">
        <f t="shared" si="44"/>
        <v/>
      </c>
      <c r="AB228" s="28" t="str">
        <f t="shared" si="45"/>
        <v/>
      </c>
      <c r="AC228" s="4"/>
      <c r="AD228" s="4"/>
    </row>
    <row r="229" spans="1:30" x14ac:dyDescent="0.35">
      <c r="A229" s="149">
        <v>220</v>
      </c>
      <c r="B229" s="63"/>
      <c r="C229" s="63"/>
      <c r="D229" s="122"/>
      <c r="E229" s="111"/>
      <c r="F229" s="112"/>
      <c r="G229" s="113"/>
      <c r="H229" s="63"/>
      <c r="I229" s="66"/>
      <c r="J229" s="64"/>
      <c r="K229" s="67"/>
      <c r="L229" s="164"/>
      <c r="M229" s="164"/>
      <c r="N229" s="15" t="str">
        <f t="shared" si="49"/>
        <v/>
      </c>
      <c r="O229" s="15" t="str">
        <f t="shared" si="38"/>
        <v/>
      </c>
      <c r="P229" s="15" t="str">
        <f t="shared" si="39"/>
        <v/>
      </c>
      <c r="Q229" s="4"/>
      <c r="R229" s="4"/>
      <c r="S229" s="108">
        <v>220</v>
      </c>
      <c r="T229" s="108">
        <f t="shared" si="46"/>
        <v>0</v>
      </c>
      <c r="U229" s="108" t="str">
        <f t="shared" si="40"/>
        <v/>
      </c>
      <c r="V229" s="28" t="str">
        <f t="shared" si="41"/>
        <v/>
      </c>
      <c r="W229" s="108">
        <f t="shared" si="47"/>
        <v>0</v>
      </c>
      <c r="X229" s="108" t="str">
        <f t="shared" si="42"/>
        <v/>
      </c>
      <c r="Y229" s="28" t="str">
        <f t="shared" si="43"/>
        <v/>
      </c>
      <c r="Z229" s="108">
        <f t="shared" si="48"/>
        <v>0</v>
      </c>
      <c r="AA229" s="108" t="str">
        <f t="shared" si="44"/>
        <v/>
      </c>
      <c r="AB229" s="28" t="str">
        <f t="shared" si="45"/>
        <v/>
      </c>
      <c r="AC229" s="4"/>
      <c r="AD229" s="4"/>
    </row>
    <row r="230" spans="1:30" x14ac:dyDescent="0.35">
      <c r="A230" s="149">
        <v>221</v>
      </c>
      <c r="B230" s="63"/>
      <c r="C230" s="63"/>
      <c r="D230" s="122"/>
      <c r="E230" s="111"/>
      <c r="F230" s="112"/>
      <c r="G230" s="113"/>
      <c r="H230" s="63"/>
      <c r="I230" s="66"/>
      <c r="J230" s="64"/>
      <c r="K230" s="67"/>
      <c r="L230" s="164"/>
      <c r="M230" s="164"/>
      <c r="N230" s="15" t="str">
        <f t="shared" si="49"/>
        <v/>
      </c>
      <c r="O230" s="15" t="str">
        <f t="shared" si="38"/>
        <v/>
      </c>
      <c r="P230" s="15" t="str">
        <f t="shared" si="39"/>
        <v/>
      </c>
      <c r="Q230" s="4"/>
      <c r="R230" s="4"/>
      <c r="S230" s="108">
        <v>221</v>
      </c>
      <c r="T230" s="108">
        <f t="shared" si="46"/>
        <v>0</v>
      </c>
      <c r="U230" s="108" t="str">
        <f t="shared" si="40"/>
        <v/>
      </c>
      <c r="V230" s="28" t="str">
        <f t="shared" si="41"/>
        <v/>
      </c>
      <c r="W230" s="108">
        <f t="shared" si="47"/>
        <v>0</v>
      </c>
      <c r="X230" s="108" t="str">
        <f t="shared" si="42"/>
        <v/>
      </c>
      <c r="Y230" s="28" t="str">
        <f t="shared" si="43"/>
        <v/>
      </c>
      <c r="Z230" s="108">
        <f t="shared" si="48"/>
        <v>0</v>
      </c>
      <c r="AA230" s="108" t="str">
        <f t="shared" si="44"/>
        <v/>
      </c>
      <c r="AB230" s="28" t="str">
        <f t="shared" si="45"/>
        <v/>
      </c>
      <c r="AC230" s="4"/>
      <c r="AD230" s="4"/>
    </row>
    <row r="231" spans="1:30" x14ac:dyDescent="0.35">
      <c r="A231" s="149">
        <v>222</v>
      </c>
      <c r="B231" s="63"/>
      <c r="C231" s="63"/>
      <c r="D231" s="122"/>
      <c r="E231" s="111"/>
      <c r="F231" s="112"/>
      <c r="G231" s="113"/>
      <c r="H231" s="63"/>
      <c r="I231" s="66"/>
      <c r="J231" s="64"/>
      <c r="K231" s="67"/>
      <c r="L231" s="164"/>
      <c r="M231" s="164"/>
      <c r="N231" s="15" t="str">
        <f t="shared" si="49"/>
        <v/>
      </c>
      <c r="O231" s="15" t="str">
        <f t="shared" si="38"/>
        <v/>
      </c>
      <c r="P231" s="15" t="str">
        <f t="shared" si="39"/>
        <v/>
      </c>
      <c r="Q231" s="4"/>
      <c r="R231" s="4"/>
      <c r="S231" s="108">
        <v>222</v>
      </c>
      <c r="T231" s="108">
        <f t="shared" si="46"/>
        <v>0</v>
      </c>
      <c r="U231" s="108" t="str">
        <f t="shared" si="40"/>
        <v/>
      </c>
      <c r="V231" s="28" t="str">
        <f t="shared" si="41"/>
        <v/>
      </c>
      <c r="W231" s="108">
        <f t="shared" si="47"/>
        <v>0</v>
      </c>
      <c r="X231" s="108" t="str">
        <f t="shared" si="42"/>
        <v/>
      </c>
      <c r="Y231" s="28" t="str">
        <f t="shared" si="43"/>
        <v/>
      </c>
      <c r="Z231" s="108">
        <f t="shared" si="48"/>
        <v>0</v>
      </c>
      <c r="AA231" s="108" t="str">
        <f t="shared" si="44"/>
        <v/>
      </c>
      <c r="AB231" s="28" t="str">
        <f t="shared" si="45"/>
        <v/>
      </c>
      <c r="AC231" s="4"/>
      <c r="AD231" s="4"/>
    </row>
    <row r="232" spans="1:30" x14ac:dyDescent="0.35">
      <c r="A232" s="149">
        <v>223</v>
      </c>
      <c r="B232" s="63"/>
      <c r="C232" s="63"/>
      <c r="D232" s="122"/>
      <c r="E232" s="111"/>
      <c r="F232" s="112"/>
      <c r="G232" s="113"/>
      <c r="H232" s="63"/>
      <c r="I232" s="66"/>
      <c r="J232" s="64"/>
      <c r="K232" s="67"/>
      <c r="L232" s="164"/>
      <c r="M232" s="164"/>
      <c r="N232" s="15" t="str">
        <f t="shared" si="49"/>
        <v/>
      </c>
      <c r="O232" s="15" t="str">
        <f t="shared" si="38"/>
        <v/>
      </c>
      <c r="P232" s="15" t="str">
        <f t="shared" si="39"/>
        <v/>
      </c>
      <c r="Q232" s="4"/>
      <c r="R232" s="4"/>
      <c r="S232" s="108">
        <v>223</v>
      </c>
      <c r="T232" s="108">
        <f t="shared" si="46"/>
        <v>0</v>
      </c>
      <c r="U232" s="108" t="str">
        <f t="shared" si="40"/>
        <v/>
      </c>
      <c r="V232" s="28" t="str">
        <f t="shared" si="41"/>
        <v/>
      </c>
      <c r="W232" s="108">
        <f t="shared" si="47"/>
        <v>0</v>
      </c>
      <c r="X232" s="108" t="str">
        <f t="shared" si="42"/>
        <v/>
      </c>
      <c r="Y232" s="28" t="str">
        <f t="shared" si="43"/>
        <v/>
      </c>
      <c r="Z232" s="108">
        <f t="shared" si="48"/>
        <v>0</v>
      </c>
      <c r="AA232" s="108" t="str">
        <f t="shared" si="44"/>
        <v/>
      </c>
      <c r="AB232" s="28" t="str">
        <f t="shared" si="45"/>
        <v/>
      </c>
      <c r="AC232" s="4"/>
      <c r="AD232" s="4"/>
    </row>
    <row r="233" spans="1:30" x14ac:dyDescent="0.35">
      <c r="A233" s="149">
        <v>224</v>
      </c>
      <c r="B233" s="63"/>
      <c r="C233" s="63"/>
      <c r="D233" s="122"/>
      <c r="E233" s="111"/>
      <c r="F233" s="112"/>
      <c r="G233" s="113"/>
      <c r="H233" s="63"/>
      <c r="I233" s="66"/>
      <c r="J233" s="64"/>
      <c r="K233" s="67"/>
      <c r="L233" s="164"/>
      <c r="M233" s="164"/>
      <c r="N233" s="15" t="str">
        <f t="shared" si="49"/>
        <v/>
      </c>
      <c r="O233" s="15" t="str">
        <f t="shared" si="38"/>
        <v/>
      </c>
      <c r="P233" s="15" t="str">
        <f t="shared" si="39"/>
        <v/>
      </c>
      <c r="Q233" s="4"/>
      <c r="R233" s="4"/>
      <c r="S233" s="108">
        <v>224</v>
      </c>
      <c r="T233" s="108">
        <f t="shared" si="46"/>
        <v>0</v>
      </c>
      <c r="U233" s="108" t="str">
        <f t="shared" si="40"/>
        <v/>
      </c>
      <c r="V233" s="28" t="str">
        <f t="shared" si="41"/>
        <v/>
      </c>
      <c r="W233" s="108">
        <f t="shared" si="47"/>
        <v>0</v>
      </c>
      <c r="X233" s="108" t="str">
        <f t="shared" si="42"/>
        <v/>
      </c>
      <c r="Y233" s="28" t="str">
        <f t="shared" si="43"/>
        <v/>
      </c>
      <c r="Z233" s="108">
        <f t="shared" si="48"/>
        <v>0</v>
      </c>
      <c r="AA233" s="108" t="str">
        <f t="shared" si="44"/>
        <v/>
      </c>
      <c r="AB233" s="28" t="str">
        <f t="shared" si="45"/>
        <v/>
      </c>
      <c r="AC233" s="4"/>
      <c r="AD233" s="4"/>
    </row>
    <row r="234" spans="1:30" x14ac:dyDescent="0.35">
      <c r="A234" s="149">
        <v>225</v>
      </c>
      <c r="B234" s="63"/>
      <c r="C234" s="63"/>
      <c r="D234" s="122"/>
      <c r="E234" s="111"/>
      <c r="F234" s="112"/>
      <c r="G234" s="113"/>
      <c r="H234" s="63"/>
      <c r="I234" s="66"/>
      <c r="J234" s="64"/>
      <c r="K234" s="67"/>
      <c r="L234" s="164"/>
      <c r="M234" s="164"/>
      <c r="N234" s="15" t="str">
        <f t="shared" si="49"/>
        <v/>
      </c>
      <c r="O234" s="15" t="str">
        <f t="shared" si="38"/>
        <v/>
      </c>
      <c r="P234" s="15" t="str">
        <f t="shared" si="39"/>
        <v/>
      </c>
      <c r="Q234" s="4"/>
      <c r="R234" s="4"/>
      <c r="S234" s="108">
        <v>225</v>
      </c>
      <c r="T234" s="108">
        <f t="shared" si="46"/>
        <v>0</v>
      </c>
      <c r="U234" s="108" t="str">
        <f t="shared" si="40"/>
        <v/>
      </c>
      <c r="V234" s="28" t="str">
        <f t="shared" si="41"/>
        <v/>
      </c>
      <c r="W234" s="108">
        <f t="shared" si="47"/>
        <v>0</v>
      </c>
      <c r="X234" s="108" t="str">
        <f t="shared" si="42"/>
        <v/>
      </c>
      <c r="Y234" s="28" t="str">
        <f t="shared" si="43"/>
        <v/>
      </c>
      <c r="Z234" s="108">
        <f t="shared" si="48"/>
        <v>0</v>
      </c>
      <c r="AA234" s="108" t="str">
        <f t="shared" si="44"/>
        <v/>
      </c>
      <c r="AB234" s="28" t="str">
        <f t="shared" si="45"/>
        <v/>
      </c>
      <c r="AC234" s="4"/>
      <c r="AD234" s="4"/>
    </row>
    <row r="235" spans="1:30" x14ac:dyDescent="0.35">
      <c r="A235" s="149">
        <v>226</v>
      </c>
      <c r="B235" s="63"/>
      <c r="C235" s="63"/>
      <c r="D235" s="122"/>
      <c r="E235" s="111"/>
      <c r="F235" s="112"/>
      <c r="G235" s="113"/>
      <c r="H235" s="63"/>
      <c r="I235" s="66"/>
      <c r="J235" s="64"/>
      <c r="K235" s="67"/>
      <c r="L235" s="164"/>
      <c r="M235" s="164"/>
      <c r="N235" s="15" t="str">
        <f t="shared" si="49"/>
        <v/>
      </c>
      <c r="O235" s="15" t="str">
        <f t="shared" si="38"/>
        <v/>
      </c>
      <c r="P235" s="15" t="str">
        <f t="shared" si="39"/>
        <v/>
      </c>
      <c r="Q235" s="4"/>
      <c r="R235" s="4"/>
      <c r="S235" s="108">
        <v>226</v>
      </c>
      <c r="T235" s="108">
        <f t="shared" si="46"/>
        <v>0</v>
      </c>
      <c r="U235" s="108" t="str">
        <f t="shared" si="40"/>
        <v/>
      </c>
      <c r="V235" s="28" t="str">
        <f t="shared" si="41"/>
        <v/>
      </c>
      <c r="W235" s="108">
        <f t="shared" si="47"/>
        <v>0</v>
      </c>
      <c r="X235" s="108" t="str">
        <f t="shared" si="42"/>
        <v/>
      </c>
      <c r="Y235" s="28" t="str">
        <f t="shared" si="43"/>
        <v/>
      </c>
      <c r="Z235" s="108">
        <f t="shared" si="48"/>
        <v>0</v>
      </c>
      <c r="AA235" s="108" t="str">
        <f t="shared" si="44"/>
        <v/>
      </c>
      <c r="AB235" s="28" t="str">
        <f t="shared" si="45"/>
        <v/>
      </c>
      <c r="AC235" s="4"/>
      <c r="AD235" s="4"/>
    </row>
    <row r="236" spans="1:30" x14ac:dyDescent="0.35">
      <c r="A236" s="149">
        <v>227</v>
      </c>
      <c r="B236" s="63"/>
      <c r="C236" s="63"/>
      <c r="D236" s="122"/>
      <c r="E236" s="111"/>
      <c r="F236" s="112"/>
      <c r="G236" s="113"/>
      <c r="H236" s="63"/>
      <c r="I236" s="66"/>
      <c r="J236" s="64"/>
      <c r="K236" s="67"/>
      <c r="L236" s="164"/>
      <c r="M236" s="164"/>
      <c r="N236" s="15" t="str">
        <f t="shared" si="49"/>
        <v/>
      </c>
      <c r="O236" s="15" t="str">
        <f t="shared" si="38"/>
        <v/>
      </c>
      <c r="P236" s="15" t="str">
        <f t="shared" si="39"/>
        <v/>
      </c>
      <c r="Q236" s="4"/>
      <c r="R236" s="4"/>
      <c r="S236" s="108">
        <v>227</v>
      </c>
      <c r="T236" s="108">
        <f t="shared" si="46"/>
        <v>0</v>
      </c>
      <c r="U236" s="108" t="str">
        <f t="shared" si="40"/>
        <v/>
      </c>
      <c r="V236" s="28" t="str">
        <f t="shared" si="41"/>
        <v/>
      </c>
      <c r="W236" s="108">
        <f t="shared" si="47"/>
        <v>0</v>
      </c>
      <c r="X236" s="108" t="str">
        <f t="shared" si="42"/>
        <v/>
      </c>
      <c r="Y236" s="28" t="str">
        <f t="shared" si="43"/>
        <v/>
      </c>
      <c r="Z236" s="108">
        <f t="shared" si="48"/>
        <v>0</v>
      </c>
      <c r="AA236" s="108" t="str">
        <f t="shared" si="44"/>
        <v/>
      </c>
      <c r="AB236" s="28" t="str">
        <f t="shared" si="45"/>
        <v/>
      </c>
      <c r="AC236" s="4"/>
      <c r="AD236" s="4"/>
    </row>
    <row r="237" spans="1:30" x14ac:dyDescent="0.35">
      <c r="A237" s="149">
        <v>228</v>
      </c>
      <c r="B237" s="63"/>
      <c r="C237" s="63"/>
      <c r="D237" s="122"/>
      <c r="E237" s="111"/>
      <c r="F237" s="112"/>
      <c r="G237" s="113"/>
      <c r="H237" s="63"/>
      <c r="I237" s="66"/>
      <c r="J237" s="64"/>
      <c r="K237" s="67"/>
      <c r="L237" s="164"/>
      <c r="M237" s="164"/>
      <c r="N237" s="15" t="str">
        <f t="shared" si="49"/>
        <v/>
      </c>
      <c r="O237" s="15" t="str">
        <f t="shared" si="38"/>
        <v/>
      </c>
      <c r="P237" s="15" t="str">
        <f t="shared" si="39"/>
        <v/>
      </c>
      <c r="Q237" s="4"/>
      <c r="R237" s="4"/>
      <c r="S237" s="108">
        <v>228</v>
      </c>
      <c r="T237" s="108">
        <f t="shared" si="46"/>
        <v>0</v>
      </c>
      <c r="U237" s="108" t="str">
        <f t="shared" si="40"/>
        <v/>
      </c>
      <c r="V237" s="28" t="str">
        <f t="shared" si="41"/>
        <v/>
      </c>
      <c r="W237" s="108">
        <f t="shared" si="47"/>
        <v>0</v>
      </c>
      <c r="X237" s="108" t="str">
        <f t="shared" si="42"/>
        <v/>
      </c>
      <c r="Y237" s="28" t="str">
        <f t="shared" si="43"/>
        <v/>
      </c>
      <c r="Z237" s="108">
        <f t="shared" si="48"/>
        <v>0</v>
      </c>
      <c r="AA237" s="108" t="str">
        <f t="shared" si="44"/>
        <v/>
      </c>
      <c r="AB237" s="28" t="str">
        <f t="shared" si="45"/>
        <v/>
      </c>
      <c r="AC237" s="4"/>
      <c r="AD237" s="4"/>
    </row>
    <row r="238" spans="1:30" x14ac:dyDescent="0.35">
      <c r="A238" s="149">
        <v>229</v>
      </c>
      <c r="B238" s="63"/>
      <c r="C238" s="63"/>
      <c r="D238" s="122"/>
      <c r="E238" s="111"/>
      <c r="F238" s="112"/>
      <c r="G238" s="113"/>
      <c r="H238" s="63"/>
      <c r="I238" s="66"/>
      <c r="J238" s="64"/>
      <c r="K238" s="67"/>
      <c r="L238" s="164"/>
      <c r="M238" s="164"/>
      <c r="N238" s="15" t="str">
        <f t="shared" si="49"/>
        <v/>
      </c>
      <c r="O238" s="15" t="str">
        <f t="shared" si="38"/>
        <v/>
      </c>
      <c r="P238" s="15" t="str">
        <f t="shared" si="39"/>
        <v/>
      </c>
      <c r="Q238" s="4"/>
      <c r="R238" s="4"/>
      <c r="S238" s="108">
        <v>229</v>
      </c>
      <c r="T238" s="108">
        <f t="shared" si="46"/>
        <v>0</v>
      </c>
      <c r="U238" s="108" t="str">
        <f t="shared" si="40"/>
        <v/>
      </c>
      <c r="V238" s="28" t="str">
        <f t="shared" si="41"/>
        <v/>
      </c>
      <c r="W238" s="108">
        <f t="shared" si="47"/>
        <v>0</v>
      </c>
      <c r="X238" s="108" t="str">
        <f t="shared" si="42"/>
        <v/>
      </c>
      <c r="Y238" s="28" t="str">
        <f t="shared" si="43"/>
        <v/>
      </c>
      <c r="Z238" s="108">
        <f t="shared" si="48"/>
        <v>0</v>
      </c>
      <c r="AA238" s="108" t="str">
        <f t="shared" si="44"/>
        <v/>
      </c>
      <c r="AB238" s="28" t="str">
        <f t="shared" si="45"/>
        <v/>
      </c>
      <c r="AC238" s="4"/>
      <c r="AD238" s="4"/>
    </row>
    <row r="239" spans="1:30" x14ac:dyDescent="0.35">
      <c r="A239" s="149">
        <v>230</v>
      </c>
      <c r="B239" s="63"/>
      <c r="C239" s="63"/>
      <c r="D239" s="122"/>
      <c r="E239" s="111"/>
      <c r="F239" s="112"/>
      <c r="G239" s="113"/>
      <c r="H239" s="63"/>
      <c r="I239" s="66"/>
      <c r="J239" s="64"/>
      <c r="K239" s="67"/>
      <c r="L239" s="164"/>
      <c r="M239" s="164"/>
      <c r="N239" s="15" t="str">
        <f t="shared" si="49"/>
        <v/>
      </c>
      <c r="O239" s="15" t="str">
        <f t="shared" si="38"/>
        <v/>
      </c>
      <c r="P239" s="15" t="str">
        <f t="shared" si="39"/>
        <v/>
      </c>
      <c r="Q239" s="4"/>
      <c r="R239" s="4"/>
      <c r="S239" s="108">
        <v>230</v>
      </c>
      <c r="T239" s="108">
        <f t="shared" si="46"/>
        <v>0</v>
      </c>
      <c r="U239" s="108" t="str">
        <f t="shared" si="40"/>
        <v/>
      </c>
      <c r="V239" s="28" t="str">
        <f t="shared" si="41"/>
        <v/>
      </c>
      <c r="W239" s="108">
        <f t="shared" si="47"/>
        <v>0</v>
      </c>
      <c r="X239" s="108" t="str">
        <f t="shared" si="42"/>
        <v/>
      </c>
      <c r="Y239" s="28" t="str">
        <f t="shared" si="43"/>
        <v/>
      </c>
      <c r="Z239" s="108">
        <f t="shared" si="48"/>
        <v>0</v>
      </c>
      <c r="AA239" s="108" t="str">
        <f t="shared" si="44"/>
        <v/>
      </c>
      <c r="AB239" s="28" t="str">
        <f t="shared" si="45"/>
        <v/>
      </c>
      <c r="AC239" s="4"/>
      <c r="AD239" s="4"/>
    </row>
    <row r="240" spans="1:30" x14ac:dyDescent="0.35">
      <c r="A240" s="149">
        <v>231</v>
      </c>
      <c r="B240" s="63"/>
      <c r="C240" s="63"/>
      <c r="D240" s="122"/>
      <c r="E240" s="111"/>
      <c r="F240" s="112"/>
      <c r="G240" s="113"/>
      <c r="H240" s="63"/>
      <c r="I240" s="66"/>
      <c r="J240" s="64"/>
      <c r="K240" s="67"/>
      <c r="L240" s="164"/>
      <c r="M240" s="164"/>
      <c r="N240" s="15" t="str">
        <f t="shared" si="49"/>
        <v/>
      </c>
      <c r="O240" s="15" t="str">
        <f t="shared" si="38"/>
        <v/>
      </c>
      <c r="P240" s="15" t="str">
        <f t="shared" si="39"/>
        <v/>
      </c>
      <c r="Q240" s="4"/>
      <c r="R240" s="4"/>
      <c r="S240" s="108">
        <v>231</v>
      </c>
      <c r="T240" s="108">
        <f t="shared" si="46"/>
        <v>0</v>
      </c>
      <c r="U240" s="108" t="str">
        <f t="shared" si="40"/>
        <v/>
      </c>
      <c r="V240" s="28" t="str">
        <f t="shared" si="41"/>
        <v/>
      </c>
      <c r="W240" s="108">
        <f t="shared" si="47"/>
        <v>0</v>
      </c>
      <c r="X240" s="108" t="str">
        <f t="shared" si="42"/>
        <v/>
      </c>
      <c r="Y240" s="28" t="str">
        <f t="shared" si="43"/>
        <v/>
      </c>
      <c r="Z240" s="108">
        <f t="shared" si="48"/>
        <v>0</v>
      </c>
      <c r="AA240" s="108" t="str">
        <f t="shared" si="44"/>
        <v/>
      </c>
      <c r="AB240" s="28" t="str">
        <f t="shared" si="45"/>
        <v/>
      </c>
      <c r="AC240" s="4"/>
      <c r="AD240" s="4"/>
    </row>
    <row r="241" spans="1:30" x14ac:dyDescent="0.35">
      <c r="A241" s="149">
        <v>232</v>
      </c>
      <c r="B241" s="63"/>
      <c r="C241" s="63"/>
      <c r="D241" s="122"/>
      <c r="E241" s="111"/>
      <c r="F241" s="112"/>
      <c r="G241" s="113"/>
      <c r="H241" s="63"/>
      <c r="I241" s="66"/>
      <c r="J241" s="64"/>
      <c r="K241" s="67"/>
      <c r="L241" s="164"/>
      <c r="M241" s="164"/>
      <c r="N241" s="15" t="str">
        <f t="shared" si="49"/>
        <v/>
      </c>
      <c r="O241" s="15" t="str">
        <f t="shared" si="38"/>
        <v/>
      </c>
      <c r="P241" s="15" t="str">
        <f t="shared" si="39"/>
        <v/>
      </c>
      <c r="Q241" s="4"/>
      <c r="R241" s="4"/>
      <c r="S241" s="108">
        <v>232</v>
      </c>
      <c r="T241" s="108">
        <f t="shared" si="46"/>
        <v>0</v>
      </c>
      <c r="U241" s="108" t="str">
        <f t="shared" si="40"/>
        <v/>
      </c>
      <c r="V241" s="28" t="str">
        <f t="shared" si="41"/>
        <v/>
      </c>
      <c r="W241" s="108">
        <f t="shared" si="47"/>
        <v>0</v>
      </c>
      <c r="X241" s="108" t="str">
        <f t="shared" si="42"/>
        <v/>
      </c>
      <c r="Y241" s="28" t="str">
        <f t="shared" si="43"/>
        <v/>
      </c>
      <c r="Z241" s="108">
        <f t="shared" si="48"/>
        <v>0</v>
      </c>
      <c r="AA241" s="108" t="str">
        <f t="shared" si="44"/>
        <v/>
      </c>
      <c r="AB241" s="28" t="str">
        <f t="shared" si="45"/>
        <v/>
      </c>
      <c r="AC241" s="4"/>
      <c r="AD241" s="4"/>
    </row>
    <row r="242" spans="1:30" x14ac:dyDescent="0.35">
      <c r="A242" s="149">
        <v>233</v>
      </c>
      <c r="B242" s="63"/>
      <c r="C242" s="63"/>
      <c r="D242" s="122"/>
      <c r="E242" s="111"/>
      <c r="F242" s="112"/>
      <c r="G242" s="113"/>
      <c r="H242" s="63"/>
      <c r="I242" s="66"/>
      <c r="J242" s="64"/>
      <c r="K242" s="67"/>
      <c r="L242" s="164"/>
      <c r="M242" s="164"/>
      <c r="N242" s="15" t="str">
        <f t="shared" si="49"/>
        <v/>
      </c>
      <c r="O242" s="15" t="str">
        <f t="shared" si="38"/>
        <v/>
      </c>
      <c r="P242" s="15" t="str">
        <f t="shared" si="39"/>
        <v/>
      </c>
      <c r="Q242" s="4"/>
      <c r="R242" s="4"/>
      <c r="S242" s="108">
        <v>233</v>
      </c>
      <c r="T242" s="108">
        <f t="shared" si="46"/>
        <v>0</v>
      </c>
      <c r="U242" s="108" t="str">
        <f t="shared" si="40"/>
        <v/>
      </c>
      <c r="V242" s="28" t="str">
        <f t="shared" si="41"/>
        <v/>
      </c>
      <c r="W242" s="108">
        <f t="shared" si="47"/>
        <v>0</v>
      </c>
      <c r="X242" s="108" t="str">
        <f t="shared" si="42"/>
        <v/>
      </c>
      <c r="Y242" s="28" t="str">
        <f t="shared" si="43"/>
        <v/>
      </c>
      <c r="Z242" s="108">
        <f t="shared" si="48"/>
        <v>0</v>
      </c>
      <c r="AA242" s="108" t="str">
        <f t="shared" si="44"/>
        <v/>
      </c>
      <c r="AB242" s="28" t="str">
        <f t="shared" si="45"/>
        <v/>
      </c>
      <c r="AC242" s="4"/>
      <c r="AD242" s="4"/>
    </row>
    <row r="243" spans="1:30" x14ac:dyDescent="0.35">
      <c r="A243" s="149">
        <v>234</v>
      </c>
      <c r="B243" s="63"/>
      <c r="C243" s="63"/>
      <c r="D243" s="122"/>
      <c r="E243" s="111"/>
      <c r="F243" s="112"/>
      <c r="G243" s="113"/>
      <c r="H243" s="63"/>
      <c r="I243" s="66"/>
      <c r="J243" s="64"/>
      <c r="K243" s="67"/>
      <c r="L243" s="164"/>
      <c r="M243" s="164"/>
      <c r="N243" s="15" t="str">
        <f t="shared" si="49"/>
        <v/>
      </c>
      <c r="O243" s="15" t="str">
        <f t="shared" si="38"/>
        <v/>
      </c>
      <c r="P243" s="15" t="str">
        <f t="shared" si="39"/>
        <v/>
      </c>
      <c r="Q243" s="4"/>
      <c r="R243" s="4"/>
      <c r="S243" s="108">
        <v>234</v>
      </c>
      <c r="T243" s="108">
        <f t="shared" si="46"/>
        <v>0</v>
      </c>
      <c r="U243" s="108" t="str">
        <f t="shared" si="40"/>
        <v/>
      </c>
      <c r="V243" s="28" t="str">
        <f t="shared" si="41"/>
        <v/>
      </c>
      <c r="W243" s="108">
        <f t="shared" si="47"/>
        <v>0</v>
      </c>
      <c r="X243" s="108" t="str">
        <f t="shared" si="42"/>
        <v/>
      </c>
      <c r="Y243" s="28" t="str">
        <f t="shared" si="43"/>
        <v/>
      </c>
      <c r="Z243" s="108">
        <f t="shared" si="48"/>
        <v>0</v>
      </c>
      <c r="AA243" s="108" t="str">
        <f t="shared" si="44"/>
        <v/>
      </c>
      <c r="AB243" s="28" t="str">
        <f t="shared" si="45"/>
        <v/>
      </c>
      <c r="AC243" s="4"/>
      <c r="AD243" s="4"/>
    </row>
    <row r="244" spans="1:30" x14ac:dyDescent="0.35">
      <c r="A244" s="149">
        <v>235</v>
      </c>
      <c r="B244" s="63"/>
      <c r="C244" s="63"/>
      <c r="D244" s="122"/>
      <c r="E244" s="111"/>
      <c r="F244" s="112"/>
      <c r="G244" s="113"/>
      <c r="H244" s="63"/>
      <c r="I244" s="66"/>
      <c r="J244" s="64"/>
      <c r="K244" s="67"/>
      <c r="L244" s="164"/>
      <c r="M244" s="164"/>
      <c r="N244" s="15" t="str">
        <f t="shared" si="49"/>
        <v/>
      </c>
      <c r="O244" s="15" t="str">
        <f t="shared" si="38"/>
        <v/>
      </c>
      <c r="P244" s="15" t="str">
        <f t="shared" si="39"/>
        <v/>
      </c>
      <c r="Q244" s="4"/>
      <c r="R244" s="4"/>
      <c r="S244" s="108">
        <v>235</v>
      </c>
      <c r="T244" s="108">
        <f t="shared" si="46"/>
        <v>0</v>
      </c>
      <c r="U244" s="108" t="str">
        <f t="shared" si="40"/>
        <v/>
      </c>
      <c r="V244" s="28" t="str">
        <f t="shared" si="41"/>
        <v/>
      </c>
      <c r="W244" s="108">
        <f t="shared" si="47"/>
        <v>0</v>
      </c>
      <c r="X244" s="108" t="str">
        <f t="shared" si="42"/>
        <v/>
      </c>
      <c r="Y244" s="28" t="str">
        <f t="shared" si="43"/>
        <v/>
      </c>
      <c r="Z244" s="108">
        <f t="shared" si="48"/>
        <v>0</v>
      </c>
      <c r="AA244" s="108" t="str">
        <f t="shared" si="44"/>
        <v/>
      </c>
      <c r="AB244" s="28" t="str">
        <f t="shared" si="45"/>
        <v/>
      </c>
      <c r="AC244" s="4"/>
      <c r="AD244" s="4"/>
    </row>
    <row r="245" spans="1:30" x14ac:dyDescent="0.35">
      <c r="A245" s="149">
        <v>236</v>
      </c>
      <c r="B245" s="63"/>
      <c r="C245" s="63"/>
      <c r="D245" s="122"/>
      <c r="E245" s="111"/>
      <c r="F245" s="112"/>
      <c r="G245" s="113"/>
      <c r="H245" s="63"/>
      <c r="I245" s="66"/>
      <c r="J245" s="64"/>
      <c r="K245" s="67"/>
      <c r="L245" s="164"/>
      <c r="M245" s="164"/>
      <c r="N245" s="15" t="str">
        <f t="shared" si="49"/>
        <v/>
      </c>
      <c r="O245" s="15" t="str">
        <f t="shared" si="38"/>
        <v/>
      </c>
      <c r="P245" s="15" t="str">
        <f t="shared" si="39"/>
        <v/>
      </c>
      <c r="Q245" s="4"/>
      <c r="R245" s="4"/>
      <c r="S245" s="108">
        <v>236</v>
      </c>
      <c r="T245" s="108">
        <f t="shared" si="46"/>
        <v>0</v>
      </c>
      <c r="U245" s="108" t="str">
        <f t="shared" si="40"/>
        <v/>
      </c>
      <c r="V245" s="28" t="str">
        <f t="shared" si="41"/>
        <v/>
      </c>
      <c r="W245" s="108">
        <f t="shared" si="47"/>
        <v>0</v>
      </c>
      <c r="X245" s="108" t="str">
        <f t="shared" si="42"/>
        <v/>
      </c>
      <c r="Y245" s="28" t="str">
        <f t="shared" si="43"/>
        <v/>
      </c>
      <c r="Z245" s="108">
        <f t="shared" si="48"/>
        <v>0</v>
      </c>
      <c r="AA245" s="108" t="str">
        <f t="shared" si="44"/>
        <v/>
      </c>
      <c r="AB245" s="28" t="str">
        <f t="shared" si="45"/>
        <v/>
      </c>
      <c r="AC245" s="4"/>
      <c r="AD245" s="4"/>
    </row>
    <row r="246" spans="1:30" x14ac:dyDescent="0.35">
      <c r="A246" s="149">
        <v>237</v>
      </c>
      <c r="B246" s="63"/>
      <c r="C246" s="63"/>
      <c r="D246" s="122"/>
      <c r="E246" s="111"/>
      <c r="F246" s="112"/>
      <c r="G246" s="113"/>
      <c r="H246" s="63"/>
      <c r="I246" s="66"/>
      <c r="J246" s="64"/>
      <c r="K246" s="67"/>
      <c r="L246" s="164"/>
      <c r="M246" s="164"/>
      <c r="N246" s="15" t="str">
        <f t="shared" si="49"/>
        <v/>
      </c>
      <c r="O246" s="15" t="str">
        <f t="shared" si="38"/>
        <v/>
      </c>
      <c r="P246" s="15" t="str">
        <f t="shared" si="39"/>
        <v/>
      </c>
      <c r="Q246" s="4"/>
      <c r="R246" s="4"/>
      <c r="S246" s="108">
        <v>237</v>
      </c>
      <c r="T246" s="108">
        <f t="shared" si="46"/>
        <v>0</v>
      </c>
      <c r="U246" s="108" t="str">
        <f t="shared" si="40"/>
        <v/>
      </c>
      <c r="V246" s="28" t="str">
        <f t="shared" si="41"/>
        <v/>
      </c>
      <c r="W246" s="108">
        <f t="shared" si="47"/>
        <v>0</v>
      </c>
      <c r="X246" s="108" t="str">
        <f t="shared" si="42"/>
        <v/>
      </c>
      <c r="Y246" s="28" t="str">
        <f t="shared" si="43"/>
        <v/>
      </c>
      <c r="Z246" s="108">
        <f t="shared" si="48"/>
        <v>0</v>
      </c>
      <c r="AA246" s="108" t="str">
        <f t="shared" si="44"/>
        <v/>
      </c>
      <c r="AB246" s="28" t="str">
        <f t="shared" si="45"/>
        <v/>
      </c>
      <c r="AC246" s="4"/>
      <c r="AD246" s="4"/>
    </row>
    <row r="247" spans="1:30" x14ac:dyDescent="0.35">
      <c r="A247" s="149">
        <v>238</v>
      </c>
      <c r="B247" s="63"/>
      <c r="C247" s="63"/>
      <c r="D247" s="122"/>
      <c r="E247" s="111"/>
      <c r="F247" s="112"/>
      <c r="G247" s="113"/>
      <c r="H247" s="63"/>
      <c r="I247" s="66"/>
      <c r="J247" s="64"/>
      <c r="K247" s="67"/>
      <c r="L247" s="164"/>
      <c r="M247" s="164"/>
      <c r="N247" s="15" t="str">
        <f t="shared" si="49"/>
        <v/>
      </c>
      <c r="O247" s="15" t="str">
        <f t="shared" si="38"/>
        <v/>
      </c>
      <c r="P247" s="15" t="str">
        <f t="shared" si="39"/>
        <v/>
      </c>
      <c r="Q247" s="4"/>
      <c r="R247" s="4"/>
      <c r="S247" s="108">
        <v>238</v>
      </c>
      <c r="T247" s="108">
        <f t="shared" si="46"/>
        <v>0</v>
      </c>
      <c r="U247" s="108" t="str">
        <f t="shared" si="40"/>
        <v/>
      </c>
      <c r="V247" s="28" t="str">
        <f t="shared" si="41"/>
        <v/>
      </c>
      <c r="W247" s="108">
        <f t="shared" si="47"/>
        <v>0</v>
      </c>
      <c r="X247" s="108" t="str">
        <f t="shared" si="42"/>
        <v/>
      </c>
      <c r="Y247" s="28" t="str">
        <f t="shared" si="43"/>
        <v/>
      </c>
      <c r="Z247" s="108">
        <f t="shared" si="48"/>
        <v>0</v>
      </c>
      <c r="AA247" s="108" t="str">
        <f t="shared" si="44"/>
        <v/>
      </c>
      <c r="AB247" s="28" t="str">
        <f t="shared" si="45"/>
        <v/>
      </c>
      <c r="AC247" s="4"/>
      <c r="AD247" s="4"/>
    </row>
    <row r="248" spans="1:30" x14ac:dyDescent="0.35">
      <c r="A248" s="149">
        <v>239</v>
      </c>
      <c r="B248" s="63"/>
      <c r="C248" s="63"/>
      <c r="D248" s="122"/>
      <c r="E248" s="111"/>
      <c r="F248" s="112"/>
      <c r="G248" s="113"/>
      <c r="H248" s="63"/>
      <c r="I248" s="66"/>
      <c r="J248" s="64"/>
      <c r="K248" s="67"/>
      <c r="L248" s="164"/>
      <c r="M248" s="164"/>
      <c r="N248" s="15" t="str">
        <f t="shared" si="49"/>
        <v/>
      </c>
      <c r="O248" s="15" t="str">
        <f t="shared" si="38"/>
        <v/>
      </c>
      <c r="P248" s="15" t="str">
        <f t="shared" si="39"/>
        <v/>
      </c>
      <c r="Q248" s="4"/>
      <c r="R248" s="4"/>
      <c r="S248" s="108">
        <v>239</v>
      </c>
      <c r="T248" s="108">
        <f t="shared" si="46"/>
        <v>0</v>
      </c>
      <c r="U248" s="108" t="str">
        <f t="shared" si="40"/>
        <v/>
      </c>
      <c r="V248" s="28" t="str">
        <f t="shared" si="41"/>
        <v/>
      </c>
      <c r="W248" s="108">
        <f t="shared" si="47"/>
        <v>0</v>
      </c>
      <c r="X248" s="108" t="str">
        <f t="shared" si="42"/>
        <v/>
      </c>
      <c r="Y248" s="28" t="str">
        <f t="shared" si="43"/>
        <v/>
      </c>
      <c r="Z248" s="108">
        <f t="shared" si="48"/>
        <v>0</v>
      </c>
      <c r="AA248" s="108" t="str">
        <f t="shared" si="44"/>
        <v/>
      </c>
      <c r="AB248" s="28" t="str">
        <f t="shared" si="45"/>
        <v/>
      </c>
      <c r="AC248" s="4"/>
      <c r="AD248" s="4"/>
    </row>
    <row r="249" spans="1:30" x14ac:dyDescent="0.35">
      <c r="A249" s="149">
        <v>240</v>
      </c>
      <c r="B249" s="63"/>
      <c r="C249" s="63"/>
      <c r="D249" s="122"/>
      <c r="E249" s="111"/>
      <c r="F249" s="112"/>
      <c r="G249" s="113"/>
      <c r="H249" s="63"/>
      <c r="I249" s="66"/>
      <c r="J249" s="64"/>
      <c r="K249" s="67"/>
      <c r="L249" s="164"/>
      <c r="M249" s="164"/>
      <c r="N249" s="15" t="str">
        <f t="shared" si="49"/>
        <v/>
      </c>
      <c r="O249" s="15" t="str">
        <f t="shared" si="38"/>
        <v/>
      </c>
      <c r="P249" s="15" t="str">
        <f t="shared" si="39"/>
        <v/>
      </c>
      <c r="Q249" s="4"/>
      <c r="R249" s="4"/>
      <c r="S249" s="108">
        <v>240</v>
      </c>
      <c r="T249" s="108">
        <f t="shared" si="46"/>
        <v>0</v>
      </c>
      <c r="U249" s="108" t="str">
        <f t="shared" si="40"/>
        <v/>
      </c>
      <c r="V249" s="28" t="str">
        <f t="shared" si="41"/>
        <v/>
      </c>
      <c r="W249" s="108">
        <f t="shared" si="47"/>
        <v>0</v>
      </c>
      <c r="X249" s="108" t="str">
        <f t="shared" si="42"/>
        <v/>
      </c>
      <c r="Y249" s="28" t="str">
        <f t="shared" si="43"/>
        <v/>
      </c>
      <c r="Z249" s="108">
        <f t="shared" si="48"/>
        <v>0</v>
      </c>
      <c r="AA249" s="108" t="str">
        <f t="shared" si="44"/>
        <v/>
      </c>
      <c r="AB249" s="28" t="str">
        <f t="shared" si="45"/>
        <v/>
      </c>
      <c r="AC249" s="4"/>
      <c r="AD249" s="4"/>
    </row>
    <row r="250" spans="1:30" x14ac:dyDescent="0.35">
      <c r="A250" s="149">
        <v>241</v>
      </c>
      <c r="B250" s="63"/>
      <c r="C250" s="63"/>
      <c r="D250" s="122"/>
      <c r="E250" s="111"/>
      <c r="F250" s="112"/>
      <c r="G250" s="113"/>
      <c r="H250" s="63"/>
      <c r="I250" s="66"/>
      <c r="J250" s="64"/>
      <c r="K250" s="67"/>
      <c r="L250" s="164"/>
      <c r="M250" s="164"/>
      <c r="N250" s="15" t="str">
        <f t="shared" si="49"/>
        <v/>
      </c>
      <c r="O250" s="15" t="str">
        <f t="shared" si="38"/>
        <v/>
      </c>
      <c r="P250" s="15" t="str">
        <f t="shared" si="39"/>
        <v/>
      </c>
      <c r="Q250" s="4"/>
      <c r="R250" s="4"/>
      <c r="S250" s="108">
        <v>241</v>
      </c>
      <c r="T250" s="108">
        <f t="shared" si="46"/>
        <v>0</v>
      </c>
      <c r="U250" s="108" t="str">
        <f t="shared" si="40"/>
        <v/>
      </c>
      <c r="V250" s="28" t="str">
        <f t="shared" si="41"/>
        <v/>
      </c>
      <c r="W250" s="108">
        <f t="shared" si="47"/>
        <v>0</v>
      </c>
      <c r="X250" s="108" t="str">
        <f t="shared" si="42"/>
        <v/>
      </c>
      <c r="Y250" s="28" t="str">
        <f t="shared" si="43"/>
        <v/>
      </c>
      <c r="Z250" s="108">
        <f t="shared" si="48"/>
        <v>0</v>
      </c>
      <c r="AA250" s="108" t="str">
        <f t="shared" si="44"/>
        <v/>
      </c>
      <c r="AB250" s="28" t="str">
        <f t="shared" si="45"/>
        <v/>
      </c>
      <c r="AC250" s="4"/>
      <c r="AD250" s="4"/>
    </row>
    <row r="251" spans="1:30" x14ac:dyDescent="0.35">
      <c r="A251" s="149">
        <v>242</v>
      </c>
      <c r="B251" s="63"/>
      <c r="C251" s="63"/>
      <c r="D251" s="122"/>
      <c r="E251" s="111"/>
      <c r="F251" s="112"/>
      <c r="G251" s="113"/>
      <c r="H251" s="63"/>
      <c r="I251" s="66"/>
      <c r="J251" s="64"/>
      <c r="K251" s="67"/>
      <c r="L251" s="164"/>
      <c r="M251" s="164"/>
      <c r="N251" s="15" t="str">
        <f t="shared" si="49"/>
        <v/>
      </c>
      <c r="O251" s="15" t="str">
        <f t="shared" si="38"/>
        <v/>
      </c>
      <c r="P251" s="15" t="str">
        <f t="shared" si="39"/>
        <v/>
      </c>
      <c r="Q251" s="4"/>
      <c r="R251" s="4"/>
      <c r="S251" s="108">
        <v>242</v>
      </c>
      <c r="T251" s="108">
        <f t="shared" si="46"/>
        <v>0</v>
      </c>
      <c r="U251" s="108" t="str">
        <f t="shared" si="40"/>
        <v/>
      </c>
      <c r="V251" s="28" t="str">
        <f t="shared" si="41"/>
        <v/>
      </c>
      <c r="W251" s="108">
        <f t="shared" si="47"/>
        <v>0</v>
      </c>
      <c r="X251" s="108" t="str">
        <f t="shared" si="42"/>
        <v/>
      </c>
      <c r="Y251" s="28" t="str">
        <f t="shared" si="43"/>
        <v/>
      </c>
      <c r="Z251" s="108">
        <f t="shared" si="48"/>
        <v>0</v>
      </c>
      <c r="AA251" s="108" t="str">
        <f t="shared" si="44"/>
        <v/>
      </c>
      <c r="AB251" s="28" t="str">
        <f t="shared" si="45"/>
        <v/>
      </c>
      <c r="AC251" s="4"/>
      <c r="AD251" s="4"/>
    </row>
    <row r="252" spans="1:30" x14ac:dyDescent="0.35">
      <c r="A252" s="149">
        <v>243</v>
      </c>
      <c r="B252" s="63"/>
      <c r="C252" s="63"/>
      <c r="D252" s="122"/>
      <c r="E252" s="111"/>
      <c r="F252" s="112"/>
      <c r="G252" s="113"/>
      <c r="H252" s="63"/>
      <c r="I252" s="66"/>
      <c r="J252" s="64"/>
      <c r="K252" s="67"/>
      <c r="L252" s="164"/>
      <c r="M252" s="164"/>
      <c r="N252" s="15" t="str">
        <f t="shared" si="49"/>
        <v/>
      </c>
      <c r="O252" s="15" t="str">
        <f t="shared" si="38"/>
        <v/>
      </c>
      <c r="P252" s="15" t="str">
        <f t="shared" si="39"/>
        <v/>
      </c>
      <c r="Q252" s="4"/>
      <c r="R252" s="4"/>
      <c r="S252" s="108">
        <v>243</v>
      </c>
      <c r="T252" s="108">
        <f t="shared" si="46"/>
        <v>0</v>
      </c>
      <c r="U252" s="108" t="str">
        <f t="shared" si="40"/>
        <v/>
      </c>
      <c r="V252" s="28" t="str">
        <f t="shared" si="41"/>
        <v/>
      </c>
      <c r="W252" s="108">
        <f t="shared" si="47"/>
        <v>0</v>
      </c>
      <c r="X252" s="108" t="str">
        <f t="shared" si="42"/>
        <v/>
      </c>
      <c r="Y252" s="28" t="str">
        <f t="shared" si="43"/>
        <v/>
      </c>
      <c r="Z252" s="108">
        <f t="shared" si="48"/>
        <v>0</v>
      </c>
      <c r="AA252" s="108" t="str">
        <f t="shared" si="44"/>
        <v/>
      </c>
      <c r="AB252" s="28" t="str">
        <f t="shared" si="45"/>
        <v/>
      </c>
      <c r="AC252" s="4"/>
      <c r="AD252" s="4"/>
    </row>
    <row r="253" spans="1:30" x14ac:dyDescent="0.35">
      <c r="A253" s="149">
        <v>244</v>
      </c>
      <c r="B253" s="63"/>
      <c r="C253" s="63"/>
      <c r="D253" s="122"/>
      <c r="E253" s="111"/>
      <c r="F253" s="112"/>
      <c r="G253" s="113"/>
      <c r="H253" s="63"/>
      <c r="I253" s="66"/>
      <c r="J253" s="64"/>
      <c r="K253" s="67"/>
      <c r="L253" s="164"/>
      <c r="M253" s="164"/>
      <c r="N253" s="15" t="str">
        <f t="shared" si="49"/>
        <v/>
      </c>
      <c r="O253" s="15" t="str">
        <f t="shared" si="38"/>
        <v/>
      </c>
      <c r="P253" s="15" t="str">
        <f t="shared" si="39"/>
        <v/>
      </c>
      <c r="Q253" s="4"/>
      <c r="R253" s="4"/>
      <c r="S253" s="108">
        <v>244</v>
      </c>
      <c r="T253" s="108">
        <f t="shared" si="46"/>
        <v>0</v>
      </c>
      <c r="U253" s="108" t="str">
        <f t="shared" si="40"/>
        <v/>
      </c>
      <c r="V253" s="28" t="str">
        <f t="shared" si="41"/>
        <v/>
      </c>
      <c r="W253" s="108">
        <f t="shared" si="47"/>
        <v>0</v>
      </c>
      <c r="X253" s="108" t="str">
        <f t="shared" si="42"/>
        <v/>
      </c>
      <c r="Y253" s="28" t="str">
        <f t="shared" si="43"/>
        <v/>
      </c>
      <c r="Z253" s="108">
        <f t="shared" si="48"/>
        <v>0</v>
      </c>
      <c r="AA253" s="108" t="str">
        <f t="shared" si="44"/>
        <v/>
      </c>
      <c r="AB253" s="28" t="str">
        <f t="shared" si="45"/>
        <v/>
      </c>
      <c r="AC253" s="4"/>
      <c r="AD253" s="4"/>
    </row>
    <row r="254" spans="1:30" x14ac:dyDescent="0.35">
      <c r="A254" s="149">
        <v>245</v>
      </c>
      <c r="B254" s="63"/>
      <c r="C254" s="63"/>
      <c r="D254" s="122"/>
      <c r="E254" s="111"/>
      <c r="F254" s="112"/>
      <c r="G254" s="113"/>
      <c r="H254" s="63"/>
      <c r="I254" s="66"/>
      <c r="J254" s="64"/>
      <c r="K254" s="67"/>
      <c r="L254" s="164"/>
      <c r="M254" s="164"/>
      <c r="N254" s="15" t="str">
        <f t="shared" si="49"/>
        <v/>
      </c>
      <c r="O254" s="15" t="str">
        <f t="shared" si="38"/>
        <v/>
      </c>
      <c r="P254" s="15" t="str">
        <f t="shared" si="39"/>
        <v/>
      </c>
      <c r="Q254" s="4"/>
      <c r="R254" s="4"/>
      <c r="S254" s="108">
        <v>245</v>
      </c>
      <c r="T254" s="108">
        <f t="shared" si="46"/>
        <v>0</v>
      </c>
      <c r="U254" s="108" t="str">
        <f t="shared" si="40"/>
        <v/>
      </c>
      <c r="V254" s="28" t="str">
        <f t="shared" si="41"/>
        <v/>
      </c>
      <c r="W254" s="108">
        <f t="shared" si="47"/>
        <v>0</v>
      </c>
      <c r="X254" s="108" t="str">
        <f t="shared" si="42"/>
        <v/>
      </c>
      <c r="Y254" s="28" t="str">
        <f t="shared" si="43"/>
        <v/>
      </c>
      <c r="Z254" s="108">
        <f t="shared" si="48"/>
        <v>0</v>
      </c>
      <c r="AA254" s="108" t="str">
        <f t="shared" si="44"/>
        <v/>
      </c>
      <c r="AB254" s="28" t="str">
        <f t="shared" si="45"/>
        <v/>
      </c>
      <c r="AC254" s="4"/>
      <c r="AD254" s="4"/>
    </row>
    <row r="255" spans="1:30" x14ac:dyDescent="0.35">
      <c r="A255" s="149">
        <v>246</v>
      </c>
      <c r="B255" s="63"/>
      <c r="C255" s="63"/>
      <c r="D255" s="122"/>
      <c r="E255" s="111"/>
      <c r="F255" s="112"/>
      <c r="G255" s="113"/>
      <c r="H255" s="63"/>
      <c r="I255" s="66"/>
      <c r="J255" s="64"/>
      <c r="K255" s="67"/>
      <c r="L255" s="164"/>
      <c r="M255" s="164"/>
      <c r="N255" s="15" t="str">
        <f t="shared" si="49"/>
        <v/>
      </c>
      <c r="O255" s="15" t="str">
        <f t="shared" si="38"/>
        <v/>
      </c>
      <c r="P255" s="15" t="str">
        <f t="shared" si="39"/>
        <v/>
      </c>
      <c r="Q255" s="4"/>
      <c r="R255" s="4"/>
      <c r="S255" s="108">
        <v>246</v>
      </c>
      <c r="T255" s="108">
        <f t="shared" si="46"/>
        <v>0</v>
      </c>
      <c r="U255" s="108" t="str">
        <f t="shared" si="40"/>
        <v/>
      </c>
      <c r="V255" s="28" t="str">
        <f t="shared" si="41"/>
        <v/>
      </c>
      <c r="W255" s="108">
        <f t="shared" si="47"/>
        <v>0</v>
      </c>
      <c r="X255" s="108" t="str">
        <f t="shared" si="42"/>
        <v/>
      </c>
      <c r="Y255" s="28" t="str">
        <f t="shared" si="43"/>
        <v/>
      </c>
      <c r="Z255" s="108">
        <f t="shared" si="48"/>
        <v>0</v>
      </c>
      <c r="AA255" s="108" t="str">
        <f t="shared" si="44"/>
        <v/>
      </c>
      <c r="AB255" s="28" t="str">
        <f t="shared" si="45"/>
        <v/>
      </c>
      <c r="AC255" s="4"/>
      <c r="AD255" s="4"/>
    </row>
    <row r="256" spans="1:30" x14ac:dyDescent="0.35">
      <c r="A256" s="149">
        <v>247</v>
      </c>
      <c r="B256" s="63"/>
      <c r="C256" s="63"/>
      <c r="D256" s="122"/>
      <c r="E256" s="111"/>
      <c r="F256" s="112"/>
      <c r="G256" s="113"/>
      <c r="H256" s="63"/>
      <c r="I256" s="66"/>
      <c r="J256" s="64"/>
      <c r="K256" s="67"/>
      <c r="L256" s="164"/>
      <c r="M256" s="164"/>
      <c r="N256" s="15" t="str">
        <f t="shared" si="49"/>
        <v/>
      </c>
      <c r="O256" s="15" t="str">
        <f t="shared" si="38"/>
        <v/>
      </c>
      <c r="P256" s="15" t="str">
        <f t="shared" si="39"/>
        <v/>
      </c>
      <c r="Q256" s="4"/>
      <c r="R256" s="4"/>
      <c r="S256" s="108">
        <v>247</v>
      </c>
      <c r="T256" s="108">
        <f t="shared" si="46"/>
        <v>0</v>
      </c>
      <c r="U256" s="108" t="str">
        <f t="shared" si="40"/>
        <v/>
      </c>
      <c r="V256" s="28" t="str">
        <f t="shared" si="41"/>
        <v/>
      </c>
      <c r="W256" s="108">
        <f t="shared" si="47"/>
        <v>0</v>
      </c>
      <c r="X256" s="108" t="str">
        <f t="shared" si="42"/>
        <v/>
      </c>
      <c r="Y256" s="28" t="str">
        <f t="shared" si="43"/>
        <v/>
      </c>
      <c r="Z256" s="108">
        <f t="shared" si="48"/>
        <v>0</v>
      </c>
      <c r="AA256" s="108" t="str">
        <f t="shared" si="44"/>
        <v/>
      </c>
      <c r="AB256" s="28" t="str">
        <f t="shared" si="45"/>
        <v/>
      </c>
      <c r="AC256" s="4"/>
      <c r="AD256" s="4"/>
    </row>
    <row r="257" spans="1:30" x14ac:dyDescent="0.35">
      <c r="A257" s="149">
        <v>248</v>
      </c>
      <c r="B257" s="63"/>
      <c r="C257" s="63"/>
      <c r="D257" s="122"/>
      <c r="E257" s="111"/>
      <c r="F257" s="112"/>
      <c r="G257" s="113"/>
      <c r="H257" s="63"/>
      <c r="I257" s="66"/>
      <c r="J257" s="64"/>
      <c r="K257" s="67"/>
      <c r="L257" s="164"/>
      <c r="M257" s="164"/>
      <c r="N257" s="15" t="str">
        <f t="shared" si="49"/>
        <v/>
      </c>
      <c r="O257" s="15" t="str">
        <f t="shared" si="38"/>
        <v/>
      </c>
      <c r="P257" s="15" t="str">
        <f t="shared" si="39"/>
        <v/>
      </c>
      <c r="Q257" s="4"/>
      <c r="R257" s="4"/>
      <c r="S257" s="108">
        <v>248</v>
      </c>
      <c r="T257" s="108">
        <f t="shared" si="46"/>
        <v>0</v>
      </c>
      <c r="U257" s="108" t="str">
        <f t="shared" si="40"/>
        <v/>
      </c>
      <c r="V257" s="28" t="str">
        <f t="shared" si="41"/>
        <v/>
      </c>
      <c r="W257" s="108">
        <f t="shared" si="47"/>
        <v>0</v>
      </c>
      <c r="X257" s="108" t="str">
        <f t="shared" si="42"/>
        <v/>
      </c>
      <c r="Y257" s="28" t="str">
        <f t="shared" si="43"/>
        <v/>
      </c>
      <c r="Z257" s="108">
        <f t="shared" si="48"/>
        <v>0</v>
      </c>
      <c r="AA257" s="108" t="str">
        <f t="shared" si="44"/>
        <v/>
      </c>
      <c r="AB257" s="28" t="str">
        <f t="shared" si="45"/>
        <v/>
      </c>
      <c r="AC257" s="4"/>
      <c r="AD257" s="4"/>
    </row>
    <row r="258" spans="1:30" x14ac:dyDescent="0.35">
      <c r="A258" s="149">
        <v>249</v>
      </c>
      <c r="B258" s="63"/>
      <c r="C258" s="63"/>
      <c r="D258" s="122"/>
      <c r="E258" s="111"/>
      <c r="F258" s="112"/>
      <c r="G258" s="113"/>
      <c r="H258" s="63"/>
      <c r="I258" s="66"/>
      <c r="J258" s="64"/>
      <c r="K258" s="67"/>
      <c r="L258" s="164"/>
      <c r="M258" s="164"/>
      <c r="N258" s="15" t="str">
        <f t="shared" si="49"/>
        <v/>
      </c>
      <c r="O258" s="15" t="str">
        <f t="shared" si="38"/>
        <v/>
      </c>
      <c r="P258" s="15" t="str">
        <f t="shared" si="39"/>
        <v/>
      </c>
      <c r="Q258" s="4"/>
      <c r="R258" s="4"/>
      <c r="S258" s="108">
        <v>249</v>
      </c>
      <c r="T258" s="108">
        <f t="shared" si="46"/>
        <v>0</v>
      </c>
      <c r="U258" s="108" t="str">
        <f t="shared" si="40"/>
        <v/>
      </c>
      <c r="V258" s="28" t="str">
        <f t="shared" si="41"/>
        <v/>
      </c>
      <c r="W258" s="108">
        <f t="shared" si="47"/>
        <v>0</v>
      </c>
      <c r="X258" s="108" t="str">
        <f t="shared" si="42"/>
        <v/>
      </c>
      <c r="Y258" s="28" t="str">
        <f t="shared" si="43"/>
        <v/>
      </c>
      <c r="Z258" s="108">
        <f t="shared" si="48"/>
        <v>0</v>
      </c>
      <c r="AA258" s="108" t="str">
        <f t="shared" si="44"/>
        <v/>
      </c>
      <c r="AB258" s="28" t="str">
        <f t="shared" si="45"/>
        <v/>
      </c>
      <c r="AC258" s="4"/>
      <c r="AD258" s="4"/>
    </row>
    <row r="259" spans="1:30" x14ac:dyDescent="0.35">
      <c r="A259" s="149">
        <v>250</v>
      </c>
      <c r="B259" s="63"/>
      <c r="C259" s="63"/>
      <c r="D259" s="122"/>
      <c r="E259" s="111"/>
      <c r="F259" s="112"/>
      <c r="G259" s="113"/>
      <c r="H259" s="63"/>
      <c r="I259" s="66"/>
      <c r="J259" s="64"/>
      <c r="K259" s="67"/>
      <c r="L259" s="164"/>
      <c r="M259" s="164"/>
      <c r="N259" s="15" t="str">
        <f t="shared" si="49"/>
        <v/>
      </c>
      <c r="O259" s="15" t="str">
        <f t="shared" si="38"/>
        <v/>
      </c>
      <c r="P259" s="15" t="str">
        <f t="shared" si="39"/>
        <v/>
      </c>
      <c r="Q259" s="4"/>
      <c r="R259" s="4"/>
      <c r="S259" s="108">
        <v>250</v>
      </c>
      <c r="T259" s="108">
        <f t="shared" si="46"/>
        <v>0</v>
      </c>
      <c r="U259" s="108" t="str">
        <f t="shared" si="40"/>
        <v/>
      </c>
      <c r="V259" s="28" t="str">
        <f t="shared" si="41"/>
        <v/>
      </c>
      <c r="W259" s="108">
        <f t="shared" si="47"/>
        <v>0</v>
      </c>
      <c r="X259" s="108" t="str">
        <f t="shared" si="42"/>
        <v/>
      </c>
      <c r="Y259" s="28" t="str">
        <f t="shared" si="43"/>
        <v/>
      </c>
      <c r="Z259" s="108">
        <f t="shared" si="48"/>
        <v>0</v>
      </c>
      <c r="AA259" s="108" t="str">
        <f t="shared" si="44"/>
        <v/>
      </c>
      <c r="AB259" s="28" t="str">
        <f t="shared" si="45"/>
        <v/>
      </c>
      <c r="AC259" s="4"/>
      <c r="AD259" s="4"/>
    </row>
    <row r="260" spans="1:30" x14ac:dyDescent="0.35">
      <c r="A260" s="149">
        <v>251</v>
      </c>
      <c r="B260" s="63"/>
      <c r="C260" s="63"/>
      <c r="D260" s="122"/>
      <c r="E260" s="111"/>
      <c r="F260" s="112"/>
      <c r="G260" s="113"/>
      <c r="H260" s="63"/>
      <c r="I260" s="66"/>
      <c r="J260" s="64"/>
      <c r="K260" s="67"/>
      <c r="L260" s="164"/>
      <c r="M260" s="164"/>
      <c r="N260" s="15" t="str">
        <f t="shared" si="49"/>
        <v/>
      </c>
      <c r="O260" s="15" t="str">
        <f t="shared" si="38"/>
        <v/>
      </c>
      <c r="P260" s="15" t="str">
        <f t="shared" si="39"/>
        <v/>
      </c>
      <c r="Q260" s="4"/>
      <c r="R260" s="4"/>
      <c r="S260" s="108">
        <v>251</v>
      </c>
      <c r="T260" s="108">
        <f t="shared" si="46"/>
        <v>0</v>
      </c>
      <c r="U260" s="108" t="str">
        <f t="shared" si="40"/>
        <v/>
      </c>
      <c r="V260" s="28" t="str">
        <f t="shared" si="41"/>
        <v/>
      </c>
      <c r="W260" s="108">
        <f t="shared" si="47"/>
        <v>0</v>
      </c>
      <c r="X260" s="108" t="str">
        <f t="shared" si="42"/>
        <v/>
      </c>
      <c r="Y260" s="28" t="str">
        <f t="shared" si="43"/>
        <v/>
      </c>
      <c r="Z260" s="108">
        <f t="shared" si="48"/>
        <v>0</v>
      </c>
      <c r="AA260" s="108" t="str">
        <f t="shared" si="44"/>
        <v/>
      </c>
      <c r="AB260" s="28" t="str">
        <f t="shared" si="45"/>
        <v/>
      </c>
      <c r="AC260" s="4"/>
      <c r="AD260" s="4"/>
    </row>
    <row r="261" spans="1:30" x14ac:dyDescent="0.35">
      <c r="A261" s="149">
        <v>252</v>
      </c>
      <c r="B261" s="63"/>
      <c r="C261" s="63"/>
      <c r="D261" s="122"/>
      <c r="E261" s="111"/>
      <c r="F261" s="112"/>
      <c r="G261" s="113"/>
      <c r="H261" s="63"/>
      <c r="I261" s="66"/>
      <c r="J261" s="64"/>
      <c r="K261" s="67"/>
      <c r="L261" s="164"/>
      <c r="M261" s="164"/>
      <c r="N261" s="15" t="str">
        <f t="shared" si="49"/>
        <v/>
      </c>
      <c r="O261" s="15" t="str">
        <f t="shared" si="38"/>
        <v/>
      </c>
      <c r="P261" s="15" t="str">
        <f t="shared" si="39"/>
        <v/>
      </c>
      <c r="Q261" s="4"/>
      <c r="R261" s="4"/>
      <c r="S261" s="108">
        <v>252</v>
      </c>
      <c r="T261" s="108">
        <f t="shared" si="46"/>
        <v>0</v>
      </c>
      <c r="U261" s="108" t="str">
        <f t="shared" si="40"/>
        <v/>
      </c>
      <c r="V261" s="28" t="str">
        <f t="shared" si="41"/>
        <v/>
      </c>
      <c r="W261" s="108">
        <f t="shared" si="47"/>
        <v>0</v>
      </c>
      <c r="X261" s="108" t="str">
        <f t="shared" si="42"/>
        <v/>
      </c>
      <c r="Y261" s="28" t="str">
        <f t="shared" si="43"/>
        <v/>
      </c>
      <c r="Z261" s="108">
        <f t="shared" si="48"/>
        <v>0</v>
      </c>
      <c r="AA261" s="108" t="str">
        <f t="shared" si="44"/>
        <v/>
      </c>
      <c r="AB261" s="28" t="str">
        <f t="shared" si="45"/>
        <v/>
      </c>
      <c r="AC261" s="4"/>
      <c r="AD261" s="4"/>
    </row>
    <row r="262" spans="1:30" x14ac:dyDescent="0.35">
      <c r="A262" s="149">
        <v>253</v>
      </c>
      <c r="B262" s="63"/>
      <c r="C262" s="63"/>
      <c r="D262" s="122"/>
      <c r="E262" s="111"/>
      <c r="F262" s="112"/>
      <c r="G262" s="113"/>
      <c r="H262" s="63"/>
      <c r="I262" s="66"/>
      <c r="J262" s="64"/>
      <c r="K262" s="67"/>
      <c r="L262" s="164"/>
      <c r="M262" s="164"/>
      <c r="N262" s="15" t="str">
        <f t="shared" si="49"/>
        <v/>
      </c>
      <c r="O262" s="15" t="str">
        <f t="shared" si="38"/>
        <v/>
      </c>
      <c r="P262" s="15" t="str">
        <f t="shared" si="39"/>
        <v/>
      </c>
      <c r="Q262" s="4"/>
      <c r="R262" s="4"/>
      <c r="S262" s="108">
        <v>253</v>
      </c>
      <c r="T262" s="108">
        <f t="shared" si="46"/>
        <v>0</v>
      </c>
      <c r="U262" s="108" t="str">
        <f t="shared" si="40"/>
        <v/>
      </c>
      <c r="V262" s="28" t="str">
        <f t="shared" si="41"/>
        <v/>
      </c>
      <c r="W262" s="108">
        <f t="shared" si="47"/>
        <v>0</v>
      </c>
      <c r="X262" s="108" t="str">
        <f t="shared" si="42"/>
        <v/>
      </c>
      <c r="Y262" s="28" t="str">
        <f t="shared" si="43"/>
        <v/>
      </c>
      <c r="Z262" s="108">
        <f t="shared" si="48"/>
        <v>0</v>
      </c>
      <c r="AA262" s="108" t="str">
        <f t="shared" si="44"/>
        <v/>
      </c>
      <c r="AB262" s="28" t="str">
        <f t="shared" si="45"/>
        <v/>
      </c>
      <c r="AC262" s="4"/>
      <c r="AD262" s="4"/>
    </row>
    <row r="263" spans="1:30" x14ac:dyDescent="0.35">
      <c r="A263" s="149">
        <v>254</v>
      </c>
      <c r="B263" s="63"/>
      <c r="C263" s="63"/>
      <c r="D263" s="122"/>
      <c r="E263" s="111"/>
      <c r="F263" s="112"/>
      <c r="G263" s="113"/>
      <c r="H263" s="63"/>
      <c r="I263" s="66"/>
      <c r="J263" s="64"/>
      <c r="K263" s="67"/>
      <c r="L263" s="164"/>
      <c r="M263" s="164"/>
      <c r="N263" s="15" t="str">
        <f t="shared" si="49"/>
        <v/>
      </c>
      <c r="O263" s="15" t="str">
        <f t="shared" si="38"/>
        <v/>
      </c>
      <c r="P263" s="15" t="str">
        <f t="shared" si="39"/>
        <v/>
      </c>
      <c r="Q263" s="4"/>
      <c r="R263" s="4"/>
      <c r="S263" s="108">
        <v>254</v>
      </c>
      <c r="T263" s="108">
        <f t="shared" si="46"/>
        <v>0</v>
      </c>
      <c r="U263" s="108" t="str">
        <f t="shared" si="40"/>
        <v/>
      </c>
      <c r="V263" s="28" t="str">
        <f t="shared" si="41"/>
        <v/>
      </c>
      <c r="W263" s="108">
        <f t="shared" si="47"/>
        <v>0</v>
      </c>
      <c r="X263" s="108" t="str">
        <f t="shared" si="42"/>
        <v/>
      </c>
      <c r="Y263" s="28" t="str">
        <f t="shared" si="43"/>
        <v/>
      </c>
      <c r="Z263" s="108">
        <f t="shared" si="48"/>
        <v>0</v>
      </c>
      <c r="AA263" s="108" t="str">
        <f t="shared" si="44"/>
        <v/>
      </c>
      <c r="AB263" s="28" t="str">
        <f t="shared" si="45"/>
        <v/>
      </c>
      <c r="AC263" s="4"/>
      <c r="AD263" s="4"/>
    </row>
    <row r="264" spans="1:30" x14ac:dyDescent="0.35">
      <c r="A264" s="149">
        <v>255</v>
      </c>
      <c r="B264" s="63"/>
      <c r="C264" s="63"/>
      <c r="D264" s="122"/>
      <c r="E264" s="111"/>
      <c r="F264" s="112"/>
      <c r="G264" s="113"/>
      <c r="H264" s="63"/>
      <c r="I264" s="66"/>
      <c r="J264" s="64"/>
      <c r="K264" s="67"/>
      <c r="L264" s="164"/>
      <c r="M264" s="164"/>
      <c r="N264" s="15" t="str">
        <f t="shared" si="49"/>
        <v/>
      </c>
      <c r="O264" s="15" t="str">
        <f t="shared" si="38"/>
        <v/>
      </c>
      <c r="P264" s="15" t="str">
        <f t="shared" si="39"/>
        <v/>
      </c>
      <c r="Q264" s="4"/>
      <c r="R264" s="4"/>
      <c r="S264" s="108">
        <v>255</v>
      </c>
      <c r="T264" s="108">
        <f t="shared" si="46"/>
        <v>0</v>
      </c>
      <c r="U264" s="108" t="str">
        <f t="shared" si="40"/>
        <v/>
      </c>
      <c r="V264" s="28" t="str">
        <f t="shared" si="41"/>
        <v/>
      </c>
      <c r="W264" s="108">
        <f t="shared" si="47"/>
        <v>0</v>
      </c>
      <c r="X264" s="108" t="str">
        <f t="shared" si="42"/>
        <v/>
      </c>
      <c r="Y264" s="28" t="str">
        <f t="shared" si="43"/>
        <v/>
      </c>
      <c r="Z264" s="108">
        <f t="shared" si="48"/>
        <v>0</v>
      </c>
      <c r="AA264" s="108" t="str">
        <f t="shared" si="44"/>
        <v/>
      </c>
      <c r="AB264" s="28" t="str">
        <f t="shared" si="45"/>
        <v/>
      </c>
      <c r="AC264" s="4"/>
      <c r="AD264" s="4"/>
    </row>
    <row r="265" spans="1:30" x14ac:dyDescent="0.35">
      <c r="A265" s="149">
        <v>256</v>
      </c>
      <c r="B265" s="63"/>
      <c r="C265" s="63"/>
      <c r="D265" s="122"/>
      <c r="E265" s="111"/>
      <c r="F265" s="112"/>
      <c r="G265" s="113"/>
      <c r="H265" s="63"/>
      <c r="I265" s="66"/>
      <c r="J265" s="64"/>
      <c r="K265" s="67"/>
      <c r="L265" s="164"/>
      <c r="M265" s="164"/>
      <c r="N265" s="15" t="str">
        <f t="shared" si="49"/>
        <v/>
      </c>
      <c r="O265" s="15" t="str">
        <f t="shared" si="38"/>
        <v/>
      </c>
      <c r="P265" s="15" t="str">
        <f t="shared" si="39"/>
        <v/>
      </c>
      <c r="Q265" s="4"/>
      <c r="R265" s="4"/>
      <c r="S265" s="108">
        <v>256</v>
      </c>
      <c r="T265" s="108">
        <f t="shared" si="46"/>
        <v>0</v>
      </c>
      <c r="U265" s="108" t="str">
        <f t="shared" si="40"/>
        <v/>
      </c>
      <c r="V265" s="28" t="str">
        <f t="shared" si="41"/>
        <v/>
      </c>
      <c r="W265" s="108">
        <f t="shared" si="47"/>
        <v>0</v>
      </c>
      <c r="X265" s="108" t="str">
        <f t="shared" si="42"/>
        <v/>
      </c>
      <c r="Y265" s="28" t="str">
        <f t="shared" si="43"/>
        <v/>
      </c>
      <c r="Z265" s="108">
        <f t="shared" si="48"/>
        <v>0</v>
      </c>
      <c r="AA265" s="108" t="str">
        <f t="shared" si="44"/>
        <v/>
      </c>
      <c r="AB265" s="28" t="str">
        <f t="shared" si="45"/>
        <v/>
      </c>
      <c r="AC265" s="4"/>
      <c r="AD265" s="4"/>
    </row>
    <row r="266" spans="1:30" x14ac:dyDescent="0.35">
      <c r="A266" s="149">
        <v>257</v>
      </c>
      <c r="B266" s="63"/>
      <c r="C266" s="63"/>
      <c r="D266" s="122"/>
      <c r="E266" s="111"/>
      <c r="F266" s="112"/>
      <c r="G266" s="113"/>
      <c r="H266" s="63"/>
      <c r="I266" s="66"/>
      <c r="J266" s="64"/>
      <c r="K266" s="67"/>
      <c r="L266" s="164"/>
      <c r="M266" s="164"/>
      <c r="N266" s="15" t="str">
        <f t="shared" si="49"/>
        <v/>
      </c>
      <c r="O266" s="15" t="str">
        <f t="shared" ref="O266:O329" si="50">IF($C266="shaft", IF($J266="monitored as part of a centralized monitoring point", $K266,$B266), "")</f>
        <v/>
      </c>
      <c r="P266" s="15" t="str">
        <f t="shared" ref="P266:P329" si="51">IF($J266="monitored as part of a centralized monitoring point", $K266,IF($B266="", "", $B266))</f>
        <v/>
      </c>
      <c r="Q266" s="4"/>
      <c r="R266" s="4"/>
      <c r="S266" s="108">
        <v>257</v>
      </c>
      <c r="T266" s="108">
        <f t="shared" si="46"/>
        <v>0</v>
      </c>
      <c r="U266" s="108" t="str">
        <f t="shared" ref="U266:U329" si="52">N266</f>
        <v/>
      </c>
      <c r="V266" s="28" t="str">
        <f t="shared" ref="V266:V329" si="53">IF(ISNA(VLOOKUP($S266,$T:$U,2,FALSE)),"",VLOOKUP($S266,$T:$U,2,FALSE))</f>
        <v/>
      </c>
      <c r="W266" s="108">
        <f t="shared" si="47"/>
        <v>0</v>
      </c>
      <c r="X266" s="108" t="str">
        <f t="shared" ref="X266:X329" si="54">O266</f>
        <v/>
      </c>
      <c r="Y266" s="28" t="str">
        <f t="shared" ref="Y266:Y329" si="55">IF(ISNA(VLOOKUP($S266,W:X,2,FALSE)),"",VLOOKUP($S266,W:X,2,FALSE))</f>
        <v/>
      </c>
      <c r="Z266" s="108">
        <f t="shared" si="48"/>
        <v>0</v>
      </c>
      <c r="AA266" s="108" t="str">
        <f t="shared" ref="AA266:AA329" si="56">P266</f>
        <v/>
      </c>
      <c r="AB266" s="28" t="str">
        <f t="shared" ref="AB266:AB329" si="57">IF(ISNA(VLOOKUP($S266,Z:AA,2,FALSE)),"",VLOOKUP($S266,Z:AA,2,FALSE))</f>
        <v/>
      </c>
      <c r="AC266" s="4"/>
      <c r="AD266" s="4"/>
    </row>
    <row r="267" spans="1:30" x14ac:dyDescent="0.35">
      <c r="A267" s="149">
        <v>258</v>
      </c>
      <c r="B267" s="63"/>
      <c r="C267" s="63"/>
      <c r="D267" s="122"/>
      <c r="E267" s="111"/>
      <c r="F267" s="112"/>
      <c r="G267" s="113"/>
      <c r="H267" s="63"/>
      <c r="I267" s="66"/>
      <c r="J267" s="64"/>
      <c r="K267" s="67"/>
      <c r="L267" s="164"/>
      <c r="M267" s="164"/>
      <c r="N267" s="15" t="str">
        <f t="shared" si="49"/>
        <v/>
      </c>
      <c r="O267" s="15" t="str">
        <f t="shared" si="50"/>
        <v/>
      </c>
      <c r="P267" s="15" t="str">
        <f t="shared" si="51"/>
        <v/>
      </c>
      <c r="Q267" s="4"/>
      <c r="R267" s="4"/>
      <c r="S267" s="108">
        <v>258</v>
      </c>
      <c r="T267" s="108">
        <f t="shared" ref="T267:T330" si="58">IF(LEN(N267)&gt;0,T266+1,T266+0)</f>
        <v>0</v>
      </c>
      <c r="U267" s="108" t="str">
        <f t="shared" si="52"/>
        <v/>
      </c>
      <c r="V267" s="28" t="str">
        <f t="shared" si="53"/>
        <v/>
      </c>
      <c r="W267" s="108">
        <f t="shared" ref="W267:W330" si="59">IF(LEN(O267)&gt;0,W266+1,W266+0)</f>
        <v>0</v>
      </c>
      <c r="X267" s="108" t="str">
        <f t="shared" si="54"/>
        <v/>
      </c>
      <c r="Y267" s="28" t="str">
        <f t="shared" si="55"/>
        <v/>
      </c>
      <c r="Z267" s="108">
        <f t="shared" ref="Z267:Z330" si="60">IF(LEN(P267)&gt;0,Z266+1,Z266+0)</f>
        <v>0</v>
      </c>
      <c r="AA267" s="108" t="str">
        <f t="shared" si="56"/>
        <v/>
      </c>
      <c r="AB267" s="28" t="str">
        <f t="shared" si="57"/>
        <v/>
      </c>
      <c r="AC267" s="4"/>
      <c r="AD267" s="4"/>
    </row>
    <row r="268" spans="1:30" x14ac:dyDescent="0.35">
      <c r="A268" s="149">
        <v>259</v>
      </c>
      <c r="B268" s="63"/>
      <c r="C268" s="63"/>
      <c r="D268" s="122"/>
      <c r="E268" s="111"/>
      <c r="F268" s="112"/>
      <c r="G268" s="113"/>
      <c r="H268" s="63"/>
      <c r="I268" s="66"/>
      <c r="J268" s="64"/>
      <c r="K268" s="67"/>
      <c r="L268" s="164"/>
      <c r="M268" s="164"/>
      <c r="N268" s="15" t="str">
        <f t="shared" si="49"/>
        <v/>
      </c>
      <c r="O268" s="15" t="str">
        <f t="shared" si="50"/>
        <v/>
      </c>
      <c r="P268" s="15" t="str">
        <f t="shared" si="51"/>
        <v/>
      </c>
      <c r="Q268" s="4"/>
      <c r="R268" s="4"/>
      <c r="S268" s="108">
        <v>259</v>
      </c>
      <c r="T268" s="108">
        <f t="shared" si="58"/>
        <v>0</v>
      </c>
      <c r="U268" s="108" t="str">
        <f t="shared" si="52"/>
        <v/>
      </c>
      <c r="V268" s="28" t="str">
        <f t="shared" si="53"/>
        <v/>
      </c>
      <c r="W268" s="108">
        <f t="shared" si="59"/>
        <v>0</v>
      </c>
      <c r="X268" s="108" t="str">
        <f t="shared" si="54"/>
        <v/>
      </c>
      <c r="Y268" s="28" t="str">
        <f t="shared" si="55"/>
        <v/>
      </c>
      <c r="Z268" s="108">
        <f t="shared" si="60"/>
        <v>0</v>
      </c>
      <c r="AA268" s="108" t="str">
        <f t="shared" si="56"/>
        <v/>
      </c>
      <c r="AB268" s="28" t="str">
        <f t="shared" si="57"/>
        <v/>
      </c>
      <c r="AC268" s="4"/>
      <c r="AD268" s="4"/>
    </row>
    <row r="269" spans="1:30" x14ac:dyDescent="0.35">
      <c r="A269" s="149">
        <v>260</v>
      </c>
      <c r="B269" s="63"/>
      <c r="C269" s="63"/>
      <c r="D269" s="122"/>
      <c r="E269" s="111"/>
      <c r="F269" s="112"/>
      <c r="G269" s="113"/>
      <c r="H269" s="63"/>
      <c r="I269" s="66"/>
      <c r="J269" s="64"/>
      <c r="K269" s="67"/>
      <c r="L269" s="164"/>
      <c r="M269" s="164"/>
      <c r="N269" s="15" t="str">
        <f t="shared" ref="N269:N332" si="61">IF(OR($C269="well", $C269="Centralized Gas Collection System"), IF($J269="monitored as part of a centralized monitoring point", $K269,$B269), "")</f>
        <v/>
      </c>
      <c r="O269" s="15" t="str">
        <f t="shared" si="50"/>
        <v/>
      </c>
      <c r="P269" s="15" t="str">
        <f t="shared" si="51"/>
        <v/>
      </c>
      <c r="Q269" s="4"/>
      <c r="R269" s="4"/>
      <c r="S269" s="108">
        <v>260</v>
      </c>
      <c r="T269" s="108">
        <f t="shared" si="58"/>
        <v>0</v>
      </c>
      <c r="U269" s="108" t="str">
        <f t="shared" si="52"/>
        <v/>
      </c>
      <c r="V269" s="28" t="str">
        <f t="shared" si="53"/>
        <v/>
      </c>
      <c r="W269" s="108">
        <f t="shared" si="59"/>
        <v>0</v>
      </c>
      <c r="X269" s="108" t="str">
        <f t="shared" si="54"/>
        <v/>
      </c>
      <c r="Y269" s="28" t="str">
        <f t="shared" si="55"/>
        <v/>
      </c>
      <c r="Z269" s="108">
        <f t="shared" si="60"/>
        <v>0</v>
      </c>
      <c r="AA269" s="108" t="str">
        <f t="shared" si="56"/>
        <v/>
      </c>
      <c r="AB269" s="28" t="str">
        <f t="shared" si="57"/>
        <v/>
      </c>
      <c r="AC269" s="4"/>
      <c r="AD269" s="4"/>
    </row>
    <row r="270" spans="1:30" x14ac:dyDescent="0.35">
      <c r="A270" s="149">
        <v>261</v>
      </c>
      <c r="B270" s="63"/>
      <c r="C270" s="63"/>
      <c r="D270" s="122"/>
      <c r="E270" s="111"/>
      <c r="F270" s="112"/>
      <c r="G270" s="113"/>
      <c r="H270" s="63"/>
      <c r="I270" s="66"/>
      <c r="J270" s="64"/>
      <c r="K270" s="67"/>
      <c r="L270" s="164"/>
      <c r="M270" s="164"/>
      <c r="N270" s="15" t="str">
        <f t="shared" si="61"/>
        <v/>
      </c>
      <c r="O270" s="15" t="str">
        <f t="shared" si="50"/>
        <v/>
      </c>
      <c r="P270" s="15" t="str">
        <f t="shared" si="51"/>
        <v/>
      </c>
      <c r="Q270" s="4"/>
      <c r="R270" s="4"/>
      <c r="S270" s="108">
        <v>261</v>
      </c>
      <c r="T270" s="108">
        <f t="shared" si="58"/>
        <v>0</v>
      </c>
      <c r="U270" s="108" t="str">
        <f t="shared" si="52"/>
        <v/>
      </c>
      <c r="V270" s="28" t="str">
        <f t="shared" si="53"/>
        <v/>
      </c>
      <c r="W270" s="108">
        <f t="shared" si="59"/>
        <v>0</v>
      </c>
      <c r="X270" s="108" t="str">
        <f t="shared" si="54"/>
        <v/>
      </c>
      <c r="Y270" s="28" t="str">
        <f t="shared" si="55"/>
        <v/>
      </c>
      <c r="Z270" s="108">
        <f t="shared" si="60"/>
        <v>0</v>
      </c>
      <c r="AA270" s="108" t="str">
        <f t="shared" si="56"/>
        <v/>
      </c>
      <c r="AB270" s="28" t="str">
        <f t="shared" si="57"/>
        <v/>
      </c>
      <c r="AC270" s="4"/>
      <c r="AD270" s="4"/>
    </row>
    <row r="271" spans="1:30" x14ac:dyDescent="0.35">
      <c r="A271" s="149">
        <v>262</v>
      </c>
      <c r="B271" s="63"/>
      <c r="C271" s="63"/>
      <c r="D271" s="122"/>
      <c r="E271" s="111"/>
      <c r="F271" s="112"/>
      <c r="G271" s="113"/>
      <c r="H271" s="63"/>
      <c r="I271" s="66"/>
      <c r="J271" s="64"/>
      <c r="K271" s="67"/>
      <c r="L271" s="164"/>
      <c r="M271" s="164"/>
      <c r="N271" s="15" t="str">
        <f t="shared" si="61"/>
        <v/>
      </c>
      <c r="O271" s="15" t="str">
        <f t="shared" si="50"/>
        <v/>
      </c>
      <c r="P271" s="15" t="str">
        <f t="shared" si="51"/>
        <v/>
      </c>
      <c r="Q271" s="4"/>
      <c r="R271" s="4"/>
      <c r="S271" s="108">
        <v>262</v>
      </c>
      <c r="T271" s="108">
        <f t="shared" si="58"/>
        <v>0</v>
      </c>
      <c r="U271" s="108" t="str">
        <f t="shared" si="52"/>
        <v/>
      </c>
      <c r="V271" s="28" t="str">
        <f t="shared" si="53"/>
        <v/>
      </c>
      <c r="W271" s="108">
        <f t="shared" si="59"/>
        <v>0</v>
      </c>
      <c r="X271" s="108" t="str">
        <f t="shared" si="54"/>
        <v/>
      </c>
      <c r="Y271" s="28" t="str">
        <f t="shared" si="55"/>
        <v/>
      </c>
      <c r="Z271" s="108">
        <f t="shared" si="60"/>
        <v>0</v>
      </c>
      <c r="AA271" s="108" t="str">
        <f t="shared" si="56"/>
        <v/>
      </c>
      <c r="AB271" s="28" t="str">
        <f t="shared" si="57"/>
        <v/>
      </c>
      <c r="AC271" s="4"/>
      <c r="AD271" s="4"/>
    </row>
    <row r="272" spans="1:30" x14ac:dyDescent="0.35">
      <c r="A272" s="149">
        <v>263</v>
      </c>
      <c r="B272" s="63"/>
      <c r="C272" s="63"/>
      <c r="D272" s="122"/>
      <c r="E272" s="111"/>
      <c r="F272" s="112"/>
      <c r="G272" s="113"/>
      <c r="H272" s="63"/>
      <c r="I272" s="66"/>
      <c r="J272" s="64"/>
      <c r="K272" s="67"/>
      <c r="L272" s="164"/>
      <c r="M272" s="164"/>
      <c r="N272" s="15" t="str">
        <f t="shared" si="61"/>
        <v/>
      </c>
      <c r="O272" s="15" t="str">
        <f t="shared" si="50"/>
        <v/>
      </c>
      <c r="P272" s="15" t="str">
        <f t="shared" si="51"/>
        <v/>
      </c>
      <c r="Q272" s="4"/>
      <c r="R272" s="4"/>
      <c r="S272" s="108">
        <v>263</v>
      </c>
      <c r="T272" s="108">
        <f t="shared" si="58"/>
        <v>0</v>
      </c>
      <c r="U272" s="108" t="str">
        <f t="shared" si="52"/>
        <v/>
      </c>
      <c r="V272" s="28" t="str">
        <f t="shared" si="53"/>
        <v/>
      </c>
      <c r="W272" s="108">
        <f t="shared" si="59"/>
        <v>0</v>
      </c>
      <c r="X272" s="108" t="str">
        <f t="shared" si="54"/>
        <v/>
      </c>
      <c r="Y272" s="28" t="str">
        <f t="shared" si="55"/>
        <v/>
      </c>
      <c r="Z272" s="108">
        <f t="shared" si="60"/>
        <v>0</v>
      </c>
      <c r="AA272" s="108" t="str">
        <f t="shared" si="56"/>
        <v/>
      </c>
      <c r="AB272" s="28" t="str">
        <f t="shared" si="57"/>
        <v/>
      </c>
      <c r="AC272" s="4"/>
      <c r="AD272" s="4"/>
    </row>
    <row r="273" spans="1:30" x14ac:dyDescent="0.35">
      <c r="A273" s="149">
        <v>264</v>
      </c>
      <c r="B273" s="63"/>
      <c r="C273" s="63"/>
      <c r="D273" s="122"/>
      <c r="E273" s="111"/>
      <c r="F273" s="112"/>
      <c r="G273" s="113"/>
      <c r="H273" s="63"/>
      <c r="I273" s="66"/>
      <c r="J273" s="64"/>
      <c r="K273" s="67"/>
      <c r="L273" s="164"/>
      <c r="M273" s="164"/>
      <c r="N273" s="15" t="str">
        <f t="shared" si="61"/>
        <v/>
      </c>
      <c r="O273" s="15" t="str">
        <f t="shared" si="50"/>
        <v/>
      </c>
      <c r="P273" s="15" t="str">
        <f t="shared" si="51"/>
        <v/>
      </c>
      <c r="Q273" s="4"/>
      <c r="R273" s="4"/>
      <c r="S273" s="108">
        <v>264</v>
      </c>
      <c r="T273" s="108">
        <f t="shared" si="58"/>
        <v>0</v>
      </c>
      <c r="U273" s="108" t="str">
        <f t="shared" si="52"/>
        <v/>
      </c>
      <c r="V273" s="28" t="str">
        <f t="shared" si="53"/>
        <v/>
      </c>
      <c r="W273" s="108">
        <f t="shared" si="59"/>
        <v>0</v>
      </c>
      <c r="X273" s="108" t="str">
        <f t="shared" si="54"/>
        <v/>
      </c>
      <c r="Y273" s="28" t="str">
        <f t="shared" si="55"/>
        <v/>
      </c>
      <c r="Z273" s="108">
        <f t="shared" si="60"/>
        <v>0</v>
      </c>
      <c r="AA273" s="108" t="str">
        <f t="shared" si="56"/>
        <v/>
      </c>
      <c r="AB273" s="28" t="str">
        <f t="shared" si="57"/>
        <v/>
      </c>
      <c r="AC273" s="4"/>
      <c r="AD273" s="4"/>
    </row>
    <row r="274" spans="1:30" x14ac:dyDescent="0.35">
      <c r="A274" s="149">
        <v>265</v>
      </c>
      <c r="B274" s="63"/>
      <c r="C274" s="63"/>
      <c r="D274" s="122"/>
      <c r="E274" s="111"/>
      <c r="F274" s="112"/>
      <c r="G274" s="113"/>
      <c r="H274" s="63"/>
      <c r="I274" s="66"/>
      <c r="J274" s="64"/>
      <c r="K274" s="67"/>
      <c r="L274" s="164"/>
      <c r="M274" s="164"/>
      <c r="N274" s="15" t="str">
        <f t="shared" si="61"/>
        <v/>
      </c>
      <c r="O274" s="15" t="str">
        <f t="shared" si="50"/>
        <v/>
      </c>
      <c r="P274" s="15" t="str">
        <f t="shared" si="51"/>
        <v/>
      </c>
      <c r="Q274" s="4"/>
      <c r="R274" s="4"/>
      <c r="S274" s="108">
        <v>265</v>
      </c>
      <c r="T274" s="108">
        <f t="shared" si="58"/>
        <v>0</v>
      </c>
      <c r="U274" s="108" t="str">
        <f t="shared" si="52"/>
        <v/>
      </c>
      <c r="V274" s="28" t="str">
        <f t="shared" si="53"/>
        <v/>
      </c>
      <c r="W274" s="108">
        <f t="shared" si="59"/>
        <v>0</v>
      </c>
      <c r="X274" s="108" t="str">
        <f t="shared" si="54"/>
        <v/>
      </c>
      <c r="Y274" s="28" t="str">
        <f t="shared" si="55"/>
        <v/>
      </c>
      <c r="Z274" s="108">
        <f t="shared" si="60"/>
        <v>0</v>
      </c>
      <c r="AA274" s="108" t="str">
        <f t="shared" si="56"/>
        <v/>
      </c>
      <c r="AB274" s="28" t="str">
        <f t="shared" si="57"/>
        <v/>
      </c>
      <c r="AC274" s="4"/>
      <c r="AD274" s="4"/>
    </row>
    <row r="275" spans="1:30" x14ac:dyDescent="0.35">
      <c r="A275" s="149">
        <v>266</v>
      </c>
      <c r="B275" s="63"/>
      <c r="C275" s="63"/>
      <c r="D275" s="122"/>
      <c r="E275" s="111"/>
      <c r="F275" s="112"/>
      <c r="G275" s="113"/>
      <c r="H275" s="63"/>
      <c r="I275" s="66"/>
      <c r="J275" s="64"/>
      <c r="K275" s="67"/>
      <c r="L275" s="164"/>
      <c r="M275" s="164"/>
      <c r="N275" s="15" t="str">
        <f t="shared" si="61"/>
        <v/>
      </c>
      <c r="O275" s="15" t="str">
        <f t="shared" si="50"/>
        <v/>
      </c>
      <c r="P275" s="15" t="str">
        <f t="shared" si="51"/>
        <v/>
      </c>
      <c r="Q275" s="4"/>
      <c r="R275" s="4"/>
      <c r="S275" s="108">
        <v>266</v>
      </c>
      <c r="T275" s="108">
        <f t="shared" si="58"/>
        <v>0</v>
      </c>
      <c r="U275" s="108" t="str">
        <f t="shared" si="52"/>
        <v/>
      </c>
      <c r="V275" s="28" t="str">
        <f t="shared" si="53"/>
        <v/>
      </c>
      <c r="W275" s="108">
        <f t="shared" si="59"/>
        <v>0</v>
      </c>
      <c r="X275" s="108" t="str">
        <f t="shared" si="54"/>
        <v/>
      </c>
      <c r="Y275" s="28" t="str">
        <f t="shared" si="55"/>
        <v/>
      </c>
      <c r="Z275" s="108">
        <f t="shared" si="60"/>
        <v>0</v>
      </c>
      <c r="AA275" s="108" t="str">
        <f t="shared" si="56"/>
        <v/>
      </c>
      <c r="AB275" s="28" t="str">
        <f t="shared" si="57"/>
        <v/>
      </c>
      <c r="AC275" s="4"/>
      <c r="AD275" s="4"/>
    </row>
    <row r="276" spans="1:30" x14ac:dyDescent="0.35">
      <c r="A276" s="149">
        <v>267</v>
      </c>
      <c r="B276" s="63"/>
      <c r="C276" s="63"/>
      <c r="D276" s="122"/>
      <c r="E276" s="111"/>
      <c r="F276" s="112"/>
      <c r="G276" s="113"/>
      <c r="H276" s="63"/>
      <c r="I276" s="66"/>
      <c r="J276" s="64"/>
      <c r="K276" s="67"/>
      <c r="L276" s="164"/>
      <c r="M276" s="164"/>
      <c r="N276" s="15" t="str">
        <f t="shared" si="61"/>
        <v/>
      </c>
      <c r="O276" s="15" t="str">
        <f t="shared" si="50"/>
        <v/>
      </c>
      <c r="P276" s="15" t="str">
        <f t="shared" si="51"/>
        <v/>
      </c>
      <c r="Q276" s="4"/>
      <c r="R276" s="4"/>
      <c r="S276" s="108">
        <v>267</v>
      </c>
      <c r="T276" s="108">
        <f t="shared" si="58"/>
        <v>0</v>
      </c>
      <c r="U276" s="108" t="str">
        <f t="shared" si="52"/>
        <v/>
      </c>
      <c r="V276" s="28" t="str">
        <f t="shared" si="53"/>
        <v/>
      </c>
      <c r="W276" s="108">
        <f t="shared" si="59"/>
        <v>0</v>
      </c>
      <c r="X276" s="108" t="str">
        <f t="shared" si="54"/>
        <v/>
      </c>
      <c r="Y276" s="28" t="str">
        <f t="shared" si="55"/>
        <v/>
      </c>
      <c r="Z276" s="108">
        <f t="shared" si="60"/>
        <v>0</v>
      </c>
      <c r="AA276" s="108" t="str">
        <f t="shared" si="56"/>
        <v/>
      </c>
      <c r="AB276" s="28" t="str">
        <f t="shared" si="57"/>
        <v/>
      </c>
      <c r="AC276" s="4"/>
      <c r="AD276" s="4"/>
    </row>
    <row r="277" spans="1:30" x14ac:dyDescent="0.35">
      <c r="A277" s="149">
        <v>268</v>
      </c>
      <c r="B277" s="63"/>
      <c r="C277" s="63"/>
      <c r="D277" s="122"/>
      <c r="E277" s="111"/>
      <c r="F277" s="112"/>
      <c r="G277" s="113"/>
      <c r="H277" s="63"/>
      <c r="I277" s="66"/>
      <c r="J277" s="64"/>
      <c r="K277" s="67"/>
      <c r="L277" s="164"/>
      <c r="M277" s="164"/>
      <c r="N277" s="15" t="str">
        <f t="shared" si="61"/>
        <v/>
      </c>
      <c r="O277" s="15" t="str">
        <f t="shared" si="50"/>
        <v/>
      </c>
      <c r="P277" s="15" t="str">
        <f t="shared" si="51"/>
        <v/>
      </c>
      <c r="Q277" s="4"/>
      <c r="R277" s="4"/>
      <c r="S277" s="108">
        <v>268</v>
      </c>
      <c r="T277" s="108">
        <f t="shared" si="58"/>
        <v>0</v>
      </c>
      <c r="U277" s="108" t="str">
        <f t="shared" si="52"/>
        <v/>
      </c>
      <c r="V277" s="28" t="str">
        <f t="shared" si="53"/>
        <v/>
      </c>
      <c r="W277" s="108">
        <f t="shared" si="59"/>
        <v>0</v>
      </c>
      <c r="X277" s="108" t="str">
        <f t="shared" si="54"/>
        <v/>
      </c>
      <c r="Y277" s="28" t="str">
        <f t="shared" si="55"/>
        <v/>
      </c>
      <c r="Z277" s="108">
        <f t="shared" si="60"/>
        <v>0</v>
      </c>
      <c r="AA277" s="108" t="str">
        <f t="shared" si="56"/>
        <v/>
      </c>
      <c r="AB277" s="28" t="str">
        <f t="shared" si="57"/>
        <v/>
      </c>
      <c r="AC277" s="4"/>
      <c r="AD277" s="4"/>
    </row>
    <row r="278" spans="1:30" x14ac:dyDescent="0.35">
      <c r="A278" s="149">
        <v>269</v>
      </c>
      <c r="B278" s="63"/>
      <c r="C278" s="63"/>
      <c r="D278" s="122"/>
      <c r="E278" s="111"/>
      <c r="F278" s="112"/>
      <c r="G278" s="113"/>
      <c r="H278" s="63"/>
      <c r="I278" s="66"/>
      <c r="J278" s="64"/>
      <c r="K278" s="67"/>
      <c r="L278" s="164"/>
      <c r="M278" s="164"/>
      <c r="N278" s="15" t="str">
        <f t="shared" si="61"/>
        <v/>
      </c>
      <c r="O278" s="15" t="str">
        <f t="shared" si="50"/>
        <v/>
      </c>
      <c r="P278" s="15" t="str">
        <f t="shared" si="51"/>
        <v/>
      </c>
      <c r="Q278" s="4"/>
      <c r="R278" s="4"/>
      <c r="S278" s="108">
        <v>269</v>
      </c>
      <c r="T278" s="108">
        <f t="shared" si="58"/>
        <v>0</v>
      </c>
      <c r="U278" s="108" t="str">
        <f t="shared" si="52"/>
        <v/>
      </c>
      <c r="V278" s="28" t="str">
        <f t="shared" si="53"/>
        <v/>
      </c>
      <c r="W278" s="108">
        <f t="shared" si="59"/>
        <v>0</v>
      </c>
      <c r="X278" s="108" t="str">
        <f t="shared" si="54"/>
        <v/>
      </c>
      <c r="Y278" s="28" t="str">
        <f t="shared" si="55"/>
        <v/>
      </c>
      <c r="Z278" s="108">
        <f t="shared" si="60"/>
        <v>0</v>
      </c>
      <c r="AA278" s="108" t="str">
        <f t="shared" si="56"/>
        <v/>
      </c>
      <c r="AB278" s="28" t="str">
        <f t="shared" si="57"/>
        <v/>
      </c>
      <c r="AC278" s="4"/>
      <c r="AD278" s="4"/>
    </row>
    <row r="279" spans="1:30" x14ac:dyDescent="0.35">
      <c r="A279" s="149">
        <v>270</v>
      </c>
      <c r="B279" s="63"/>
      <c r="C279" s="63"/>
      <c r="D279" s="122"/>
      <c r="E279" s="111"/>
      <c r="F279" s="112"/>
      <c r="G279" s="113"/>
      <c r="H279" s="63"/>
      <c r="I279" s="66"/>
      <c r="J279" s="64"/>
      <c r="K279" s="67"/>
      <c r="L279" s="164"/>
      <c r="M279" s="164"/>
      <c r="N279" s="15" t="str">
        <f t="shared" si="61"/>
        <v/>
      </c>
      <c r="O279" s="15" t="str">
        <f t="shared" si="50"/>
        <v/>
      </c>
      <c r="P279" s="15" t="str">
        <f t="shared" si="51"/>
        <v/>
      </c>
      <c r="Q279" s="4"/>
      <c r="R279" s="4"/>
      <c r="S279" s="108">
        <v>270</v>
      </c>
      <c r="T279" s="108">
        <f t="shared" si="58"/>
        <v>0</v>
      </c>
      <c r="U279" s="108" t="str">
        <f t="shared" si="52"/>
        <v/>
      </c>
      <c r="V279" s="28" t="str">
        <f t="shared" si="53"/>
        <v/>
      </c>
      <c r="W279" s="108">
        <f t="shared" si="59"/>
        <v>0</v>
      </c>
      <c r="X279" s="108" t="str">
        <f t="shared" si="54"/>
        <v/>
      </c>
      <c r="Y279" s="28" t="str">
        <f t="shared" si="55"/>
        <v/>
      </c>
      <c r="Z279" s="108">
        <f t="shared" si="60"/>
        <v>0</v>
      </c>
      <c r="AA279" s="108" t="str">
        <f t="shared" si="56"/>
        <v/>
      </c>
      <c r="AB279" s="28" t="str">
        <f t="shared" si="57"/>
        <v/>
      </c>
      <c r="AC279" s="4"/>
      <c r="AD279" s="4"/>
    </row>
    <row r="280" spans="1:30" x14ac:dyDescent="0.35">
      <c r="A280" s="149">
        <v>271</v>
      </c>
      <c r="B280" s="63"/>
      <c r="C280" s="63"/>
      <c r="D280" s="122"/>
      <c r="E280" s="111"/>
      <c r="F280" s="112"/>
      <c r="G280" s="113"/>
      <c r="H280" s="63"/>
      <c r="I280" s="66"/>
      <c r="J280" s="64"/>
      <c r="K280" s="67"/>
      <c r="L280" s="164"/>
      <c r="M280" s="164"/>
      <c r="N280" s="15" t="str">
        <f t="shared" si="61"/>
        <v/>
      </c>
      <c r="O280" s="15" t="str">
        <f t="shared" si="50"/>
        <v/>
      </c>
      <c r="P280" s="15" t="str">
        <f t="shared" si="51"/>
        <v/>
      </c>
      <c r="Q280" s="4"/>
      <c r="R280" s="4"/>
      <c r="S280" s="108">
        <v>271</v>
      </c>
      <c r="T280" s="108">
        <f t="shared" si="58"/>
        <v>0</v>
      </c>
      <c r="U280" s="108" t="str">
        <f t="shared" si="52"/>
        <v/>
      </c>
      <c r="V280" s="28" t="str">
        <f t="shared" si="53"/>
        <v/>
      </c>
      <c r="W280" s="108">
        <f t="shared" si="59"/>
        <v>0</v>
      </c>
      <c r="X280" s="108" t="str">
        <f t="shared" si="54"/>
        <v/>
      </c>
      <c r="Y280" s="28" t="str">
        <f t="shared" si="55"/>
        <v/>
      </c>
      <c r="Z280" s="108">
        <f t="shared" si="60"/>
        <v>0</v>
      </c>
      <c r="AA280" s="108" t="str">
        <f t="shared" si="56"/>
        <v/>
      </c>
      <c r="AB280" s="28" t="str">
        <f t="shared" si="57"/>
        <v/>
      </c>
      <c r="AC280" s="4"/>
      <c r="AD280" s="4"/>
    </row>
    <row r="281" spans="1:30" x14ac:dyDescent="0.35">
      <c r="A281" s="149">
        <v>272</v>
      </c>
      <c r="B281" s="63"/>
      <c r="C281" s="63"/>
      <c r="D281" s="122"/>
      <c r="E281" s="111"/>
      <c r="F281" s="112"/>
      <c r="G281" s="113"/>
      <c r="H281" s="63"/>
      <c r="I281" s="66"/>
      <c r="J281" s="64"/>
      <c r="K281" s="67"/>
      <c r="L281" s="164"/>
      <c r="M281" s="164"/>
      <c r="N281" s="15" t="str">
        <f t="shared" si="61"/>
        <v/>
      </c>
      <c r="O281" s="15" t="str">
        <f t="shared" si="50"/>
        <v/>
      </c>
      <c r="P281" s="15" t="str">
        <f t="shared" si="51"/>
        <v/>
      </c>
      <c r="Q281" s="4"/>
      <c r="R281" s="4"/>
      <c r="S281" s="108">
        <v>272</v>
      </c>
      <c r="T281" s="108">
        <f t="shared" si="58"/>
        <v>0</v>
      </c>
      <c r="U281" s="108" t="str">
        <f t="shared" si="52"/>
        <v/>
      </c>
      <c r="V281" s="28" t="str">
        <f t="shared" si="53"/>
        <v/>
      </c>
      <c r="W281" s="108">
        <f t="shared" si="59"/>
        <v>0</v>
      </c>
      <c r="X281" s="108" t="str">
        <f t="shared" si="54"/>
        <v/>
      </c>
      <c r="Y281" s="28" t="str">
        <f t="shared" si="55"/>
        <v/>
      </c>
      <c r="Z281" s="108">
        <f t="shared" si="60"/>
        <v>0</v>
      </c>
      <c r="AA281" s="108" t="str">
        <f t="shared" si="56"/>
        <v/>
      </c>
      <c r="AB281" s="28" t="str">
        <f t="shared" si="57"/>
        <v/>
      </c>
      <c r="AC281" s="4"/>
      <c r="AD281" s="4"/>
    </row>
    <row r="282" spans="1:30" x14ac:dyDescent="0.35">
      <c r="A282" s="149">
        <v>273</v>
      </c>
      <c r="B282" s="63"/>
      <c r="C282" s="63"/>
      <c r="D282" s="122"/>
      <c r="E282" s="111"/>
      <c r="F282" s="112"/>
      <c r="G282" s="113"/>
      <c r="H282" s="63"/>
      <c r="I282" s="66"/>
      <c r="J282" s="64"/>
      <c r="K282" s="67"/>
      <c r="L282" s="164"/>
      <c r="M282" s="164"/>
      <c r="N282" s="15" t="str">
        <f t="shared" si="61"/>
        <v/>
      </c>
      <c r="O282" s="15" t="str">
        <f t="shared" si="50"/>
        <v/>
      </c>
      <c r="P282" s="15" t="str">
        <f t="shared" si="51"/>
        <v/>
      </c>
      <c r="Q282" s="4"/>
      <c r="R282" s="4"/>
      <c r="S282" s="108">
        <v>273</v>
      </c>
      <c r="T282" s="108">
        <f t="shared" si="58"/>
        <v>0</v>
      </c>
      <c r="U282" s="108" t="str">
        <f t="shared" si="52"/>
        <v/>
      </c>
      <c r="V282" s="28" t="str">
        <f t="shared" si="53"/>
        <v/>
      </c>
      <c r="W282" s="108">
        <f t="shared" si="59"/>
        <v>0</v>
      </c>
      <c r="X282" s="108" t="str">
        <f t="shared" si="54"/>
        <v/>
      </c>
      <c r="Y282" s="28" t="str">
        <f t="shared" si="55"/>
        <v/>
      </c>
      <c r="Z282" s="108">
        <f t="shared" si="60"/>
        <v>0</v>
      </c>
      <c r="AA282" s="108" t="str">
        <f t="shared" si="56"/>
        <v/>
      </c>
      <c r="AB282" s="28" t="str">
        <f t="shared" si="57"/>
        <v/>
      </c>
      <c r="AC282" s="4"/>
      <c r="AD282" s="4"/>
    </row>
    <row r="283" spans="1:30" x14ac:dyDescent="0.35">
      <c r="A283" s="149">
        <v>274</v>
      </c>
      <c r="B283" s="63"/>
      <c r="C283" s="63"/>
      <c r="D283" s="122"/>
      <c r="E283" s="111"/>
      <c r="F283" s="112"/>
      <c r="G283" s="113"/>
      <c r="H283" s="63"/>
      <c r="I283" s="66"/>
      <c r="J283" s="64"/>
      <c r="K283" s="67"/>
      <c r="L283" s="164"/>
      <c r="M283" s="164"/>
      <c r="N283" s="15" t="str">
        <f t="shared" si="61"/>
        <v/>
      </c>
      <c r="O283" s="15" t="str">
        <f t="shared" si="50"/>
        <v/>
      </c>
      <c r="P283" s="15" t="str">
        <f t="shared" si="51"/>
        <v/>
      </c>
      <c r="Q283" s="4"/>
      <c r="R283" s="4"/>
      <c r="S283" s="108">
        <v>274</v>
      </c>
      <c r="T283" s="108">
        <f t="shared" si="58"/>
        <v>0</v>
      </c>
      <c r="U283" s="108" t="str">
        <f t="shared" si="52"/>
        <v/>
      </c>
      <c r="V283" s="28" t="str">
        <f t="shared" si="53"/>
        <v/>
      </c>
      <c r="W283" s="108">
        <f t="shared" si="59"/>
        <v>0</v>
      </c>
      <c r="X283" s="108" t="str">
        <f t="shared" si="54"/>
        <v/>
      </c>
      <c r="Y283" s="28" t="str">
        <f t="shared" si="55"/>
        <v/>
      </c>
      <c r="Z283" s="108">
        <f t="shared" si="60"/>
        <v>0</v>
      </c>
      <c r="AA283" s="108" t="str">
        <f t="shared" si="56"/>
        <v/>
      </c>
      <c r="AB283" s="28" t="str">
        <f t="shared" si="57"/>
        <v/>
      </c>
      <c r="AC283" s="4"/>
      <c r="AD283" s="4"/>
    </row>
    <row r="284" spans="1:30" x14ac:dyDescent="0.35">
      <c r="A284" s="149">
        <v>275</v>
      </c>
      <c r="B284" s="63"/>
      <c r="C284" s="63"/>
      <c r="D284" s="122"/>
      <c r="E284" s="111"/>
      <c r="F284" s="112"/>
      <c r="G284" s="113"/>
      <c r="H284" s="63"/>
      <c r="I284" s="66"/>
      <c r="J284" s="64"/>
      <c r="K284" s="67"/>
      <c r="L284" s="164"/>
      <c r="M284" s="164"/>
      <c r="N284" s="15" t="str">
        <f t="shared" si="61"/>
        <v/>
      </c>
      <c r="O284" s="15" t="str">
        <f t="shared" si="50"/>
        <v/>
      </c>
      <c r="P284" s="15" t="str">
        <f t="shared" si="51"/>
        <v/>
      </c>
      <c r="Q284" s="4"/>
      <c r="R284" s="4"/>
      <c r="S284" s="108">
        <v>275</v>
      </c>
      <c r="T284" s="108">
        <f t="shared" si="58"/>
        <v>0</v>
      </c>
      <c r="U284" s="108" t="str">
        <f t="shared" si="52"/>
        <v/>
      </c>
      <c r="V284" s="28" t="str">
        <f t="shared" si="53"/>
        <v/>
      </c>
      <c r="W284" s="108">
        <f t="shared" si="59"/>
        <v>0</v>
      </c>
      <c r="X284" s="108" t="str">
        <f t="shared" si="54"/>
        <v/>
      </c>
      <c r="Y284" s="28" t="str">
        <f t="shared" si="55"/>
        <v/>
      </c>
      <c r="Z284" s="108">
        <f t="shared" si="60"/>
        <v>0</v>
      </c>
      <c r="AA284" s="108" t="str">
        <f t="shared" si="56"/>
        <v/>
      </c>
      <c r="AB284" s="28" t="str">
        <f t="shared" si="57"/>
        <v/>
      </c>
      <c r="AC284" s="4"/>
      <c r="AD284" s="4"/>
    </row>
    <row r="285" spans="1:30" x14ac:dyDescent="0.35">
      <c r="A285" s="149">
        <v>276</v>
      </c>
      <c r="B285" s="63"/>
      <c r="C285" s="63"/>
      <c r="D285" s="122"/>
      <c r="E285" s="111"/>
      <c r="F285" s="112"/>
      <c r="G285" s="113"/>
      <c r="H285" s="63"/>
      <c r="I285" s="66"/>
      <c r="J285" s="64"/>
      <c r="K285" s="67"/>
      <c r="L285" s="164"/>
      <c r="M285" s="164"/>
      <c r="N285" s="15" t="str">
        <f t="shared" si="61"/>
        <v/>
      </c>
      <c r="O285" s="15" t="str">
        <f t="shared" si="50"/>
        <v/>
      </c>
      <c r="P285" s="15" t="str">
        <f t="shared" si="51"/>
        <v/>
      </c>
      <c r="Q285" s="4"/>
      <c r="R285" s="4"/>
      <c r="S285" s="108">
        <v>276</v>
      </c>
      <c r="T285" s="108">
        <f t="shared" si="58"/>
        <v>0</v>
      </c>
      <c r="U285" s="108" t="str">
        <f t="shared" si="52"/>
        <v/>
      </c>
      <c r="V285" s="28" t="str">
        <f t="shared" si="53"/>
        <v/>
      </c>
      <c r="W285" s="108">
        <f t="shared" si="59"/>
        <v>0</v>
      </c>
      <c r="X285" s="108" t="str">
        <f t="shared" si="54"/>
        <v/>
      </c>
      <c r="Y285" s="28" t="str">
        <f t="shared" si="55"/>
        <v/>
      </c>
      <c r="Z285" s="108">
        <f t="shared" si="60"/>
        <v>0</v>
      </c>
      <c r="AA285" s="108" t="str">
        <f t="shared" si="56"/>
        <v/>
      </c>
      <c r="AB285" s="28" t="str">
        <f t="shared" si="57"/>
        <v/>
      </c>
      <c r="AC285" s="4"/>
      <c r="AD285" s="4"/>
    </row>
    <row r="286" spans="1:30" x14ac:dyDescent="0.35">
      <c r="A286" s="149">
        <v>277</v>
      </c>
      <c r="B286" s="63"/>
      <c r="C286" s="63"/>
      <c r="D286" s="122"/>
      <c r="E286" s="111"/>
      <c r="F286" s="112"/>
      <c r="G286" s="113"/>
      <c r="H286" s="63"/>
      <c r="I286" s="66"/>
      <c r="J286" s="64"/>
      <c r="K286" s="67"/>
      <c r="L286" s="164"/>
      <c r="M286" s="164"/>
      <c r="N286" s="15" t="str">
        <f t="shared" si="61"/>
        <v/>
      </c>
      <c r="O286" s="15" t="str">
        <f t="shared" si="50"/>
        <v/>
      </c>
      <c r="P286" s="15" t="str">
        <f t="shared" si="51"/>
        <v/>
      </c>
      <c r="Q286" s="4"/>
      <c r="R286" s="4"/>
      <c r="S286" s="108">
        <v>277</v>
      </c>
      <c r="T286" s="108">
        <f t="shared" si="58"/>
        <v>0</v>
      </c>
      <c r="U286" s="108" t="str">
        <f t="shared" si="52"/>
        <v/>
      </c>
      <c r="V286" s="28" t="str">
        <f t="shared" si="53"/>
        <v/>
      </c>
      <c r="W286" s="108">
        <f t="shared" si="59"/>
        <v>0</v>
      </c>
      <c r="X286" s="108" t="str">
        <f t="shared" si="54"/>
        <v/>
      </c>
      <c r="Y286" s="28" t="str">
        <f t="shared" si="55"/>
        <v/>
      </c>
      <c r="Z286" s="108">
        <f t="shared" si="60"/>
        <v>0</v>
      </c>
      <c r="AA286" s="108" t="str">
        <f t="shared" si="56"/>
        <v/>
      </c>
      <c r="AB286" s="28" t="str">
        <f t="shared" si="57"/>
        <v/>
      </c>
      <c r="AC286" s="4"/>
      <c r="AD286" s="4"/>
    </row>
    <row r="287" spans="1:30" x14ac:dyDescent="0.35">
      <c r="A287" s="149">
        <v>278</v>
      </c>
      <c r="B287" s="63"/>
      <c r="C287" s="63"/>
      <c r="D287" s="122"/>
      <c r="E287" s="111"/>
      <c r="F287" s="112"/>
      <c r="G287" s="113"/>
      <c r="H287" s="63"/>
      <c r="I287" s="66"/>
      <c r="J287" s="64"/>
      <c r="K287" s="67"/>
      <c r="L287" s="164"/>
      <c r="M287" s="164"/>
      <c r="N287" s="15" t="str">
        <f t="shared" si="61"/>
        <v/>
      </c>
      <c r="O287" s="15" t="str">
        <f t="shared" si="50"/>
        <v/>
      </c>
      <c r="P287" s="15" t="str">
        <f t="shared" si="51"/>
        <v/>
      </c>
      <c r="Q287" s="4"/>
      <c r="R287" s="4"/>
      <c r="S287" s="108">
        <v>278</v>
      </c>
      <c r="T287" s="108">
        <f t="shared" si="58"/>
        <v>0</v>
      </c>
      <c r="U287" s="108" t="str">
        <f t="shared" si="52"/>
        <v/>
      </c>
      <c r="V287" s="28" t="str">
        <f t="shared" si="53"/>
        <v/>
      </c>
      <c r="W287" s="108">
        <f t="shared" si="59"/>
        <v>0</v>
      </c>
      <c r="X287" s="108" t="str">
        <f t="shared" si="54"/>
        <v/>
      </c>
      <c r="Y287" s="28" t="str">
        <f t="shared" si="55"/>
        <v/>
      </c>
      <c r="Z287" s="108">
        <f t="shared" si="60"/>
        <v>0</v>
      </c>
      <c r="AA287" s="108" t="str">
        <f t="shared" si="56"/>
        <v/>
      </c>
      <c r="AB287" s="28" t="str">
        <f t="shared" si="57"/>
        <v/>
      </c>
      <c r="AC287" s="4"/>
      <c r="AD287" s="4"/>
    </row>
    <row r="288" spans="1:30" x14ac:dyDescent="0.35">
      <c r="A288" s="149">
        <v>279</v>
      </c>
      <c r="B288" s="63"/>
      <c r="C288" s="63"/>
      <c r="D288" s="122"/>
      <c r="E288" s="111"/>
      <c r="F288" s="112"/>
      <c r="G288" s="113"/>
      <c r="H288" s="63"/>
      <c r="I288" s="66"/>
      <c r="J288" s="64"/>
      <c r="K288" s="67"/>
      <c r="L288" s="164"/>
      <c r="M288" s="164"/>
      <c r="N288" s="15" t="str">
        <f t="shared" si="61"/>
        <v/>
      </c>
      <c r="O288" s="15" t="str">
        <f t="shared" si="50"/>
        <v/>
      </c>
      <c r="P288" s="15" t="str">
        <f t="shared" si="51"/>
        <v/>
      </c>
      <c r="Q288" s="4"/>
      <c r="R288" s="4"/>
      <c r="S288" s="108">
        <v>279</v>
      </c>
      <c r="T288" s="108">
        <f t="shared" si="58"/>
        <v>0</v>
      </c>
      <c r="U288" s="108" t="str">
        <f t="shared" si="52"/>
        <v/>
      </c>
      <c r="V288" s="28" t="str">
        <f t="shared" si="53"/>
        <v/>
      </c>
      <c r="W288" s="108">
        <f t="shared" si="59"/>
        <v>0</v>
      </c>
      <c r="X288" s="108" t="str">
        <f t="shared" si="54"/>
        <v/>
      </c>
      <c r="Y288" s="28" t="str">
        <f t="shared" si="55"/>
        <v/>
      </c>
      <c r="Z288" s="108">
        <f t="shared" si="60"/>
        <v>0</v>
      </c>
      <c r="AA288" s="108" t="str">
        <f t="shared" si="56"/>
        <v/>
      </c>
      <c r="AB288" s="28" t="str">
        <f t="shared" si="57"/>
        <v/>
      </c>
      <c r="AC288" s="4"/>
      <c r="AD288" s="4"/>
    </row>
    <row r="289" spans="1:30" x14ac:dyDescent="0.35">
      <c r="A289" s="149">
        <v>280</v>
      </c>
      <c r="B289" s="63"/>
      <c r="C289" s="63"/>
      <c r="D289" s="122"/>
      <c r="E289" s="111"/>
      <c r="F289" s="112"/>
      <c r="G289" s="113"/>
      <c r="H289" s="63"/>
      <c r="I289" s="66"/>
      <c r="J289" s="64"/>
      <c r="K289" s="67"/>
      <c r="L289" s="164"/>
      <c r="M289" s="164"/>
      <c r="N289" s="15" t="str">
        <f t="shared" si="61"/>
        <v/>
      </c>
      <c r="O289" s="15" t="str">
        <f t="shared" si="50"/>
        <v/>
      </c>
      <c r="P289" s="15" t="str">
        <f t="shared" si="51"/>
        <v/>
      </c>
      <c r="Q289" s="4"/>
      <c r="R289" s="4"/>
      <c r="S289" s="108">
        <v>280</v>
      </c>
      <c r="T289" s="108">
        <f t="shared" si="58"/>
        <v>0</v>
      </c>
      <c r="U289" s="108" t="str">
        <f t="shared" si="52"/>
        <v/>
      </c>
      <c r="V289" s="28" t="str">
        <f t="shared" si="53"/>
        <v/>
      </c>
      <c r="W289" s="108">
        <f t="shared" si="59"/>
        <v>0</v>
      </c>
      <c r="X289" s="108" t="str">
        <f t="shared" si="54"/>
        <v/>
      </c>
      <c r="Y289" s="28" t="str">
        <f t="shared" si="55"/>
        <v/>
      </c>
      <c r="Z289" s="108">
        <f t="shared" si="60"/>
        <v>0</v>
      </c>
      <c r="AA289" s="108" t="str">
        <f t="shared" si="56"/>
        <v/>
      </c>
      <c r="AB289" s="28" t="str">
        <f t="shared" si="57"/>
        <v/>
      </c>
      <c r="AC289" s="4"/>
      <c r="AD289" s="4"/>
    </row>
    <row r="290" spans="1:30" x14ac:dyDescent="0.35">
      <c r="A290" s="149">
        <v>281</v>
      </c>
      <c r="B290" s="63"/>
      <c r="C290" s="63"/>
      <c r="D290" s="122"/>
      <c r="E290" s="111"/>
      <c r="F290" s="112"/>
      <c r="G290" s="113"/>
      <c r="H290" s="63"/>
      <c r="I290" s="66"/>
      <c r="J290" s="64"/>
      <c r="K290" s="67"/>
      <c r="L290" s="164"/>
      <c r="M290" s="164"/>
      <c r="N290" s="15" t="str">
        <f t="shared" si="61"/>
        <v/>
      </c>
      <c r="O290" s="15" t="str">
        <f t="shared" si="50"/>
        <v/>
      </c>
      <c r="P290" s="15" t="str">
        <f t="shared" si="51"/>
        <v/>
      </c>
      <c r="Q290" s="4"/>
      <c r="R290" s="4"/>
      <c r="S290" s="108">
        <v>281</v>
      </c>
      <c r="T290" s="108">
        <f t="shared" si="58"/>
        <v>0</v>
      </c>
      <c r="U290" s="108" t="str">
        <f t="shared" si="52"/>
        <v/>
      </c>
      <c r="V290" s="28" t="str">
        <f t="shared" si="53"/>
        <v/>
      </c>
      <c r="W290" s="108">
        <f t="shared" si="59"/>
        <v>0</v>
      </c>
      <c r="X290" s="108" t="str">
        <f t="shared" si="54"/>
        <v/>
      </c>
      <c r="Y290" s="28" t="str">
        <f t="shared" si="55"/>
        <v/>
      </c>
      <c r="Z290" s="108">
        <f t="shared" si="60"/>
        <v>0</v>
      </c>
      <c r="AA290" s="108" t="str">
        <f t="shared" si="56"/>
        <v/>
      </c>
      <c r="AB290" s="28" t="str">
        <f t="shared" si="57"/>
        <v/>
      </c>
      <c r="AC290" s="4"/>
      <c r="AD290" s="4"/>
    </row>
    <row r="291" spans="1:30" x14ac:dyDescent="0.35">
      <c r="A291" s="149">
        <v>282</v>
      </c>
      <c r="B291" s="63"/>
      <c r="C291" s="63"/>
      <c r="D291" s="122"/>
      <c r="E291" s="111"/>
      <c r="F291" s="112"/>
      <c r="G291" s="113"/>
      <c r="H291" s="63"/>
      <c r="I291" s="66"/>
      <c r="J291" s="64"/>
      <c r="K291" s="67"/>
      <c r="L291" s="164"/>
      <c r="M291" s="164"/>
      <c r="N291" s="15" t="str">
        <f t="shared" si="61"/>
        <v/>
      </c>
      <c r="O291" s="15" t="str">
        <f t="shared" si="50"/>
        <v/>
      </c>
      <c r="P291" s="15" t="str">
        <f t="shared" si="51"/>
        <v/>
      </c>
      <c r="Q291" s="4"/>
      <c r="R291" s="4"/>
      <c r="S291" s="108">
        <v>282</v>
      </c>
      <c r="T291" s="108">
        <f t="shared" si="58"/>
        <v>0</v>
      </c>
      <c r="U291" s="108" t="str">
        <f t="shared" si="52"/>
        <v/>
      </c>
      <c r="V291" s="28" t="str">
        <f t="shared" si="53"/>
        <v/>
      </c>
      <c r="W291" s="108">
        <f t="shared" si="59"/>
        <v>0</v>
      </c>
      <c r="X291" s="108" t="str">
        <f t="shared" si="54"/>
        <v/>
      </c>
      <c r="Y291" s="28" t="str">
        <f t="shared" si="55"/>
        <v/>
      </c>
      <c r="Z291" s="108">
        <f t="shared" si="60"/>
        <v>0</v>
      </c>
      <c r="AA291" s="108" t="str">
        <f t="shared" si="56"/>
        <v/>
      </c>
      <c r="AB291" s="28" t="str">
        <f t="shared" si="57"/>
        <v/>
      </c>
      <c r="AC291" s="4"/>
      <c r="AD291" s="4"/>
    </row>
    <row r="292" spans="1:30" x14ac:dyDescent="0.35">
      <c r="A292" s="149">
        <v>283</v>
      </c>
      <c r="B292" s="63"/>
      <c r="C292" s="63"/>
      <c r="D292" s="122"/>
      <c r="E292" s="111"/>
      <c r="F292" s="112"/>
      <c r="G292" s="113"/>
      <c r="H292" s="63"/>
      <c r="I292" s="66"/>
      <c r="J292" s="64"/>
      <c r="K292" s="67"/>
      <c r="L292" s="164"/>
      <c r="M292" s="164"/>
      <c r="N292" s="15" t="str">
        <f t="shared" si="61"/>
        <v/>
      </c>
      <c r="O292" s="15" t="str">
        <f t="shared" si="50"/>
        <v/>
      </c>
      <c r="P292" s="15" t="str">
        <f t="shared" si="51"/>
        <v/>
      </c>
      <c r="Q292" s="4"/>
      <c r="R292" s="4"/>
      <c r="S292" s="108">
        <v>283</v>
      </c>
      <c r="T292" s="108">
        <f t="shared" si="58"/>
        <v>0</v>
      </c>
      <c r="U292" s="108" t="str">
        <f t="shared" si="52"/>
        <v/>
      </c>
      <c r="V292" s="28" t="str">
        <f t="shared" si="53"/>
        <v/>
      </c>
      <c r="W292" s="108">
        <f t="shared" si="59"/>
        <v>0</v>
      </c>
      <c r="X292" s="108" t="str">
        <f t="shared" si="54"/>
        <v/>
      </c>
      <c r="Y292" s="28" t="str">
        <f t="shared" si="55"/>
        <v/>
      </c>
      <c r="Z292" s="108">
        <f t="shared" si="60"/>
        <v>0</v>
      </c>
      <c r="AA292" s="108" t="str">
        <f t="shared" si="56"/>
        <v/>
      </c>
      <c r="AB292" s="28" t="str">
        <f t="shared" si="57"/>
        <v/>
      </c>
      <c r="AC292" s="4"/>
      <c r="AD292" s="4"/>
    </row>
    <row r="293" spans="1:30" x14ac:dyDescent="0.35">
      <c r="A293" s="149">
        <v>284</v>
      </c>
      <c r="B293" s="63"/>
      <c r="C293" s="63"/>
      <c r="D293" s="122"/>
      <c r="E293" s="111"/>
      <c r="F293" s="112"/>
      <c r="G293" s="113"/>
      <c r="H293" s="63"/>
      <c r="I293" s="66"/>
      <c r="J293" s="64"/>
      <c r="K293" s="67"/>
      <c r="L293" s="164"/>
      <c r="M293" s="164"/>
      <c r="N293" s="15" t="str">
        <f t="shared" si="61"/>
        <v/>
      </c>
      <c r="O293" s="15" t="str">
        <f t="shared" si="50"/>
        <v/>
      </c>
      <c r="P293" s="15" t="str">
        <f t="shared" si="51"/>
        <v/>
      </c>
      <c r="Q293" s="4"/>
      <c r="R293" s="4"/>
      <c r="S293" s="108">
        <v>284</v>
      </c>
      <c r="T293" s="108">
        <f t="shared" si="58"/>
        <v>0</v>
      </c>
      <c r="U293" s="108" t="str">
        <f t="shared" si="52"/>
        <v/>
      </c>
      <c r="V293" s="28" t="str">
        <f t="shared" si="53"/>
        <v/>
      </c>
      <c r="W293" s="108">
        <f t="shared" si="59"/>
        <v>0</v>
      </c>
      <c r="X293" s="108" t="str">
        <f t="shared" si="54"/>
        <v/>
      </c>
      <c r="Y293" s="28" t="str">
        <f t="shared" si="55"/>
        <v/>
      </c>
      <c r="Z293" s="108">
        <f t="shared" si="60"/>
        <v>0</v>
      </c>
      <c r="AA293" s="108" t="str">
        <f t="shared" si="56"/>
        <v/>
      </c>
      <c r="AB293" s="28" t="str">
        <f t="shared" si="57"/>
        <v/>
      </c>
      <c r="AC293" s="4"/>
      <c r="AD293" s="4"/>
    </row>
    <row r="294" spans="1:30" x14ac:dyDescent="0.35">
      <c r="A294" s="149">
        <v>285</v>
      </c>
      <c r="B294" s="63"/>
      <c r="C294" s="63"/>
      <c r="D294" s="122"/>
      <c r="E294" s="111"/>
      <c r="F294" s="112"/>
      <c r="G294" s="113"/>
      <c r="H294" s="63"/>
      <c r="I294" s="66"/>
      <c r="J294" s="64"/>
      <c r="K294" s="67"/>
      <c r="L294" s="164"/>
      <c r="M294" s="164"/>
      <c r="N294" s="15" t="str">
        <f t="shared" si="61"/>
        <v/>
      </c>
      <c r="O294" s="15" t="str">
        <f t="shared" si="50"/>
        <v/>
      </c>
      <c r="P294" s="15" t="str">
        <f t="shared" si="51"/>
        <v/>
      </c>
      <c r="Q294" s="4"/>
      <c r="R294" s="4"/>
      <c r="S294" s="108">
        <v>285</v>
      </c>
      <c r="T294" s="108">
        <f t="shared" si="58"/>
        <v>0</v>
      </c>
      <c r="U294" s="108" t="str">
        <f t="shared" si="52"/>
        <v/>
      </c>
      <c r="V294" s="28" t="str">
        <f t="shared" si="53"/>
        <v/>
      </c>
      <c r="W294" s="108">
        <f t="shared" si="59"/>
        <v>0</v>
      </c>
      <c r="X294" s="108" t="str">
        <f t="shared" si="54"/>
        <v/>
      </c>
      <c r="Y294" s="28" t="str">
        <f t="shared" si="55"/>
        <v/>
      </c>
      <c r="Z294" s="108">
        <f t="shared" si="60"/>
        <v>0</v>
      </c>
      <c r="AA294" s="108" t="str">
        <f t="shared" si="56"/>
        <v/>
      </c>
      <c r="AB294" s="28" t="str">
        <f t="shared" si="57"/>
        <v/>
      </c>
      <c r="AC294" s="4"/>
      <c r="AD294" s="4"/>
    </row>
    <row r="295" spans="1:30" x14ac:dyDescent="0.35">
      <c r="A295" s="149">
        <v>286</v>
      </c>
      <c r="B295" s="63"/>
      <c r="C295" s="63"/>
      <c r="D295" s="122"/>
      <c r="E295" s="111"/>
      <c r="F295" s="112"/>
      <c r="G295" s="113"/>
      <c r="H295" s="63"/>
      <c r="I295" s="66"/>
      <c r="J295" s="64"/>
      <c r="K295" s="67"/>
      <c r="L295" s="164"/>
      <c r="M295" s="164"/>
      <c r="N295" s="15" t="str">
        <f t="shared" si="61"/>
        <v/>
      </c>
      <c r="O295" s="15" t="str">
        <f t="shared" si="50"/>
        <v/>
      </c>
      <c r="P295" s="15" t="str">
        <f t="shared" si="51"/>
        <v/>
      </c>
      <c r="Q295" s="4"/>
      <c r="R295" s="4"/>
      <c r="S295" s="108">
        <v>286</v>
      </c>
      <c r="T295" s="108">
        <f t="shared" si="58"/>
        <v>0</v>
      </c>
      <c r="U295" s="108" t="str">
        <f t="shared" si="52"/>
        <v/>
      </c>
      <c r="V295" s="28" t="str">
        <f t="shared" si="53"/>
        <v/>
      </c>
      <c r="W295" s="108">
        <f t="shared" si="59"/>
        <v>0</v>
      </c>
      <c r="X295" s="108" t="str">
        <f t="shared" si="54"/>
        <v/>
      </c>
      <c r="Y295" s="28" t="str">
        <f t="shared" si="55"/>
        <v/>
      </c>
      <c r="Z295" s="108">
        <f t="shared" si="60"/>
        <v>0</v>
      </c>
      <c r="AA295" s="108" t="str">
        <f t="shared" si="56"/>
        <v/>
      </c>
      <c r="AB295" s="28" t="str">
        <f t="shared" si="57"/>
        <v/>
      </c>
      <c r="AC295" s="4"/>
      <c r="AD295" s="4"/>
    </row>
    <row r="296" spans="1:30" x14ac:dyDescent="0.35">
      <c r="A296" s="149">
        <v>287</v>
      </c>
      <c r="B296" s="63"/>
      <c r="C296" s="63"/>
      <c r="D296" s="122"/>
      <c r="E296" s="111"/>
      <c r="F296" s="112"/>
      <c r="G296" s="113"/>
      <c r="H296" s="63"/>
      <c r="I296" s="66"/>
      <c r="J296" s="64"/>
      <c r="K296" s="67"/>
      <c r="L296" s="164"/>
      <c r="M296" s="164"/>
      <c r="N296" s="15" t="str">
        <f t="shared" si="61"/>
        <v/>
      </c>
      <c r="O296" s="15" t="str">
        <f t="shared" si="50"/>
        <v/>
      </c>
      <c r="P296" s="15" t="str">
        <f t="shared" si="51"/>
        <v/>
      </c>
      <c r="Q296" s="4"/>
      <c r="R296" s="4"/>
      <c r="S296" s="108">
        <v>287</v>
      </c>
      <c r="T296" s="108">
        <f t="shared" si="58"/>
        <v>0</v>
      </c>
      <c r="U296" s="108" t="str">
        <f t="shared" si="52"/>
        <v/>
      </c>
      <c r="V296" s="28" t="str">
        <f t="shared" si="53"/>
        <v/>
      </c>
      <c r="W296" s="108">
        <f t="shared" si="59"/>
        <v>0</v>
      </c>
      <c r="X296" s="108" t="str">
        <f t="shared" si="54"/>
        <v/>
      </c>
      <c r="Y296" s="28" t="str">
        <f t="shared" si="55"/>
        <v/>
      </c>
      <c r="Z296" s="108">
        <f t="shared" si="60"/>
        <v>0</v>
      </c>
      <c r="AA296" s="108" t="str">
        <f t="shared" si="56"/>
        <v/>
      </c>
      <c r="AB296" s="28" t="str">
        <f t="shared" si="57"/>
        <v/>
      </c>
      <c r="AC296" s="4"/>
      <c r="AD296" s="4"/>
    </row>
    <row r="297" spans="1:30" x14ac:dyDescent="0.35">
      <c r="A297" s="149">
        <v>288</v>
      </c>
      <c r="B297" s="63"/>
      <c r="C297" s="63"/>
      <c r="D297" s="122"/>
      <c r="E297" s="111"/>
      <c r="F297" s="112"/>
      <c r="G297" s="113"/>
      <c r="H297" s="63"/>
      <c r="I297" s="66"/>
      <c r="J297" s="64"/>
      <c r="K297" s="67"/>
      <c r="L297" s="164"/>
      <c r="M297" s="164"/>
      <c r="N297" s="15" t="str">
        <f t="shared" si="61"/>
        <v/>
      </c>
      <c r="O297" s="15" t="str">
        <f t="shared" si="50"/>
        <v/>
      </c>
      <c r="P297" s="15" t="str">
        <f t="shared" si="51"/>
        <v/>
      </c>
      <c r="Q297" s="4"/>
      <c r="R297" s="4"/>
      <c r="S297" s="108">
        <v>288</v>
      </c>
      <c r="T297" s="108">
        <f t="shared" si="58"/>
        <v>0</v>
      </c>
      <c r="U297" s="108" t="str">
        <f t="shared" si="52"/>
        <v/>
      </c>
      <c r="V297" s="28" t="str">
        <f t="shared" si="53"/>
        <v/>
      </c>
      <c r="W297" s="108">
        <f t="shared" si="59"/>
        <v>0</v>
      </c>
      <c r="X297" s="108" t="str">
        <f t="shared" si="54"/>
        <v/>
      </c>
      <c r="Y297" s="28" t="str">
        <f t="shared" si="55"/>
        <v/>
      </c>
      <c r="Z297" s="108">
        <f t="shared" si="60"/>
        <v>0</v>
      </c>
      <c r="AA297" s="108" t="str">
        <f t="shared" si="56"/>
        <v/>
      </c>
      <c r="AB297" s="28" t="str">
        <f t="shared" si="57"/>
        <v/>
      </c>
      <c r="AC297" s="4"/>
      <c r="AD297" s="4"/>
    </row>
    <row r="298" spans="1:30" x14ac:dyDescent="0.35">
      <c r="A298" s="149">
        <v>289</v>
      </c>
      <c r="B298" s="63"/>
      <c r="C298" s="63"/>
      <c r="D298" s="122"/>
      <c r="E298" s="111"/>
      <c r="F298" s="112"/>
      <c r="G298" s="113"/>
      <c r="H298" s="63"/>
      <c r="I298" s="66"/>
      <c r="J298" s="64"/>
      <c r="K298" s="67"/>
      <c r="L298" s="164"/>
      <c r="M298" s="164"/>
      <c r="N298" s="15" t="str">
        <f t="shared" si="61"/>
        <v/>
      </c>
      <c r="O298" s="15" t="str">
        <f t="shared" si="50"/>
        <v/>
      </c>
      <c r="P298" s="15" t="str">
        <f t="shared" si="51"/>
        <v/>
      </c>
      <c r="Q298" s="4"/>
      <c r="R298" s="4"/>
      <c r="S298" s="108">
        <v>289</v>
      </c>
      <c r="T298" s="108">
        <f t="shared" si="58"/>
        <v>0</v>
      </c>
      <c r="U298" s="108" t="str">
        <f t="shared" si="52"/>
        <v/>
      </c>
      <c r="V298" s="28" t="str">
        <f t="shared" si="53"/>
        <v/>
      </c>
      <c r="W298" s="108">
        <f t="shared" si="59"/>
        <v>0</v>
      </c>
      <c r="X298" s="108" t="str">
        <f t="shared" si="54"/>
        <v/>
      </c>
      <c r="Y298" s="28" t="str">
        <f t="shared" si="55"/>
        <v/>
      </c>
      <c r="Z298" s="108">
        <f t="shared" si="60"/>
        <v>0</v>
      </c>
      <c r="AA298" s="108" t="str">
        <f t="shared" si="56"/>
        <v/>
      </c>
      <c r="AB298" s="28" t="str">
        <f t="shared" si="57"/>
        <v/>
      </c>
      <c r="AC298" s="4"/>
      <c r="AD298" s="4"/>
    </row>
    <row r="299" spans="1:30" x14ac:dyDescent="0.35">
      <c r="A299" s="149">
        <v>290</v>
      </c>
      <c r="B299" s="63"/>
      <c r="C299" s="63"/>
      <c r="D299" s="122"/>
      <c r="E299" s="111"/>
      <c r="F299" s="112"/>
      <c r="G299" s="113"/>
      <c r="H299" s="63"/>
      <c r="I299" s="66"/>
      <c r="J299" s="64"/>
      <c r="K299" s="67"/>
      <c r="L299" s="164"/>
      <c r="M299" s="164"/>
      <c r="N299" s="15" t="str">
        <f t="shared" si="61"/>
        <v/>
      </c>
      <c r="O299" s="15" t="str">
        <f t="shared" si="50"/>
        <v/>
      </c>
      <c r="P299" s="15" t="str">
        <f t="shared" si="51"/>
        <v/>
      </c>
      <c r="Q299" s="4"/>
      <c r="R299" s="4"/>
      <c r="S299" s="108">
        <v>290</v>
      </c>
      <c r="T299" s="108">
        <f t="shared" si="58"/>
        <v>0</v>
      </c>
      <c r="U299" s="108" t="str">
        <f t="shared" si="52"/>
        <v/>
      </c>
      <c r="V299" s="28" t="str">
        <f t="shared" si="53"/>
        <v/>
      </c>
      <c r="W299" s="108">
        <f t="shared" si="59"/>
        <v>0</v>
      </c>
      <c r="X299" s="108" t="str">
        <f t="shared" si="54"/>
        <v/>
      </c>
      <c r="Y299" s="28" t="str">
        <f t="shared" si="55"/>
        <v/>
      </c>
      <c r="Z299" s="108">
        <f t="shared" si="60"/>
        <v>0</v>
      </c>
      <c r="AA299" s="108" t="str">
        <f t="shared" si="56"/>
        <v/>
      </c>
      <c r="AB299" s="28" t="str">
        <f t="shared" si="57"/>
        <v/>
      </c>
      <c r="AC299" s="4"/>
      <c r="AD299" s="4"/>
    </row>
    <row r="300" spans="1:30" x14ac:dyDescent="0.35">
      <c r="A300" s="149">
        <v>291</v>
      </c>
      <c r="B300" s="63"/>
      <c r="C300" s="63"/>
      <c r="D300" s="122"/>
      <c r="E300" s="111"/>
      <c r="F300" s="112"/>
      <c r="G300" s="113"/>
      <c r="H300" s="63"/>
      <c r="I300" s="66"/>
      <c r="J300" s="64"/>
      <c r="K300" s="67"/>
      <c r="L300" s="164"/>
      <c r="M300" s="164"/>
      <c r="N300" s="15" t="str">
        <f t="shared" si="61"/>
        <v/>
      </c>
      <c r="O300" s="15" t="str">
        <f t="shared" si="50"/>
        <v/>
      </c>
      <c r="P300" s="15" t="str">
        <f t="shared" si="51"/>
        <v/>
      </c>
      <c r="Q300" s="4"/>
      <c r="R300" s="4"/>
      <c r="S300" s="108">
        <v>291</v>
      </c>
      <c r="T300" s="108">
        <f t="shared" si="58"/>
        <v>0</v>
      </c>
      <c r="U300" s="108" t="str">
        <f t="shared" si="52"/>
        <v/>
      </c>
      <c r="V300" s="28" t="str">
        <f t="shared" si="53"/>
        <v/>
      </c>
      <c r="W300" s="108">
        <f t="shared" si="59"/>
        <v>0</v>
      </c>
      <c r="X300" s="108" t="str">
        <f t="shared" si="54"/>
        <v/>
      </c>
      <c r="Y300" s="28" t="str">
        <f t="shared" si="55"/>
        <v/>
      </c>
      <c r="Z300" s="108">
        <f t="shared" si="60"/>
        <v>0</v>
      </c>
      <c r="AA300" s="108" t="str">
        <f t="shared" si="56"/>
        <v/>
      </c>
      <c r="AB300" s="28" t="str">
        <f t="shared" si="57"/>
        <v/>
      </c>
      <c r="AC300" s="4"/>
      <c r="AD300" s="4"/>
    </row>
    <row r="301" spans="1:30" x14ac:dyDescent="0.35">
      <c r="A301" s="149">
        <v>292</v>
      </c>
      <c r="B301" s="63"/>
      <c r="C301" s="63"/>
      <c r="D301" s="122"/>
      <c r="E301" s="111"/>
      <c r="F301" s="112"/>
      <c r="G301" s="113"/>
      <c r="H301" s="63"/>
      <c r="I301" s="66"/>
      <c r="J301" s="64"/>
      <c r="K301" s="67"/>
      <c r="L301" s="164"/>
      <c r="M301" s="164"/>
      <c r="N301" s="15" t="str">
        <f t="shared" si="61"/>
        <v/>
      </c>
      <c r="O301" s="15" t="str">
        <f t="shared" si="50"/>
        <v/>
      </c>
      <c r="P301" s="15" t="str">
        <f t="shared" si="51"/>
        <v/>
      </c>
      <c r="Q301" s="4"/>
      <c r="R301" s="4"/>
      <c r="S301" s="108">
        <v>292</v>
      </c>
      <c r="T301" s="108">
        <f t="shared" si="58"/>
        <v>0</v>
      </c>
      <c r="U301" s="108" t="str">
        <f t="shared" si="52"/>
        <v/>
      </c>
      <c r="V301" s="28" t="str">
        <f t="shared" si="53"/>
        <v/>
      </c>
      <c r="W301" s="108">
        <f t="shared" si="59"/>
        <v>0</v>
      </c>
      <c r="X301" s="108" t="str">
        <f t="shared" si="54"/>
        <v/>
      </c>
      <c r="Y301" s="28" t="str">
        <f t="shared" si="55"/>
        <v/>
      </c>
      <c r="Z301" s="108">
        <f t="shared" si="60"/>
        <v>0</v>
      </c>
      <c r="AA301" s="108" t="str">
        <f t="shared" si="56"/>
        <v/>
      </c>
      <c r="AB301" s="28" t="str">
        <f t="shared" si="57"/>
        <v/>
      </c>
      <c r="AC301" s="4"/>
      <c r="AD301" s="4"/>
    </row>
    <row r="302" spans="1:30" x14ac:dyDescent="0.35">
      <c r="A302" s="149">
        <v>293</v>
      </c>
      <c r="B302" s="63"/>
      <c r="C302" s="63"/>
      <c r="D302" s="122"/>
      <c r="E302" s="111"/>
      <c r="F302" s="112"/>
      <c r="G302" s="113"/>
      <c r="H302" s="63"/>
      <c r="I302" s="66"/>
      <c r="J302" s="64"/>
      <c r="K302" s="67"/>
      <c r="L302" s="164"/>
      <c r="M302" s="164"/>
      <c r="N302" s="15" t="str">
        <f t="shared" si="61"/>
        <v/>
      </c>
      <c r="O302" s="15" t="str">
        <f t="shared" si="50"/>
        <v/>
      </c>
      <c r="P302" s="15" t="str">
        <f t="shared" si="51"/>
        <v/>
      </c>
      <c r="Q302" s="4"/>
      <c r="R302" s="4"/>
      <c r="S302" s="108">
        <v>293</v>
      </c>
      <c r="T302" s="108">
        <f t="shared" si="58"/>
        <v>0</v>
      </c>
      <c r="U302" s="108" t="str">
        <f t="shared" si="52"/>
        <v/>
      </c>
      <c r="V302" s="28" t="str">
        <f t="shared" si="53"/>
        <v/>
      </c>
      <c r="W302" s="108">
        <f t="shared" si="59"/>
        <v>0</v>
      </c>
      <c r="X302" s="108" t="str">
        <f t="shared" si="54"/>
        <v/>
      </c>
      <c r="Y302" s="28" t="str">
        <f t="shared" si="55"/>
        <v/>
      </c>
      <c r="Z302" s="108">
        <f t="shared" si="60"/>
        <v>0</v>
      </c>
      <c r="AA302" s="108" t="str">
        <f t="shared" si="56"/>
        <v/>
      </c>
      <c r="AB302" s="28" t="str">
        <f t="shared" si="57"/>
        <v/>
      </c>
      <c r="AC302" s="4"/>
      <c r="AD302" s="4"/>
    </row>
    <row r="303" spans="1:30" x14ac:dyDescent="0.35">
      <c r="A303" s="149">
        <v>294</v>
      </c>
      <c r="B303" s="63"/>
      <c r="C303" s="63"/>
      <c r="D303" s="122"/>
      <c r="E303" s="111"/>
      <c r="F303" s="112"/>
      <c r="G303" s="113"/>
      <c r="H303" s="63"/>
      <c r="I303" s="66"/>
      <c r="J303" s="64"/>
      <c r="K303" s="67"/>
      <c r="L303" s="164"/>
      <c r="M303" s="164"/>
      <c r="N303" s="15" t="str">
        <f t="shared" si="61"/>
        <v/>
      </c>
      <c r="O303" s="15" t="str">
        <f t="shared" si="50"/>
        <v/>
      </c>
      <c r="P303" s="15" t="str">
        <f t="shared" si="51"/>
        <v/>
      </c>
      <c r="Q303" s="4"/>
      <c r="R303" s="4"/>
      <c r="S303" s="108">
        <v>294</v>
      </c>
      <c r="T303" s="108">
        <f t="shared" si="58"/>
        <v>0</v>
      </c>
      <c r="U303" s="108" t="str">
        <f t="shared" si="52"/>
        <v/>
      </c>
      <c r="V303" s="28" t="str">
        <f t="shared" si="53"/>
        <v/>
      </c>
      <c r="W303" s="108">
        <f t="shared" si="59"/>
        <v>0</v>
      </c>
      <c r="X303" s="108" t="str">
        <f t="shared" si="54"/>
        <v/>
      </c>
      <c r="Y303" s="28" t="str">
        <f t="shared" si="55"/>
        <v/>
      </c>
      <c r="Z303" s="108">
        <f t="shared" si="60"/>
        <v>0</v>
      </c>
      <c r="AA303" s="108" t="str">
        <f t="shared" si="56"/>
        <v/>
      </c>
      <c r="AB303" s="28" t="str">
        <f t="shared" si="57"/>
        <v/>
      </c>
      <c r="AC303" s="4"/>
      <c r="AD303" s="4"/>
    </row>
    <row r="304" spans="1:30" x14ac:dyDescent="0.35">
      <c r="A304" s="149">
        <v>295</v>
      </c>
      <c r="B304" s="63"/>
      <c r="C304" s="63"/>
      <c r="D304" s="122"/>
      <c r="E304" s="111"/>
      <c r="F304" s="112"/>
      <c r="G304" s="113"/>
      <c r="H304" s="63"/>
      <c r="I304" s="66"/>
      <c r="J304" s="64"/>
      <c r="K304" s="67"/>
      <c r="L304" s="164"/>
      <c r="M304" s="164"/>
      <c r="N304" s="15" t="str">
        <f t="shared" si="61"/>
        <v/>
      </c>
      <c r="O304" s="15" t="str">
        <f t="shared" si="50"/>
        <v/>
      </c>
      <c r="P304" s="15" t="str">
        <f t="shared" si="51"/>
        <v/>
      </c>
      <c r="Q304" s="4"/>
      <c r="R304" s="4"/>
      <c r="S304" s="108">
        <v>295</v>
      </c>
      <c r="T304" s="108">
        <f t="shared" si="58"/>
        <v>0</v>
      </c>
      <c r="U304" s="108" t="str">
        <f t="shared" si="52"/>
        <v/>
      </c>
      <c r="V304" s="28" t="str">
        <f t="shared" si="53"/>
        <v/>
      </c>
      <c r="W304" s="108">
        <f t="shared" si="59"/>
        <v>0</v>
      </c>
      <c r="X304" s="108" t="str">
        <f t="shared" si="54"/>
        <v/>
      </c>
      <c r="Y304" s="28" t="str">
        <f t="shared" si="55"/>
        <v/>
      </c>
      <c r="Z304" s="108">
        <f t="shared" si="60"/>
        <v>0</v>
      </c>
      <c r="AA304" s="108" t="str">
        <f t="shared" si="56"/>
        <v/>
      </c>
      <c r="AB304" s="28" t="str">
        <f t="shared" si="57"/>
        <v/>
      </c>
      <c r="AC304" s="4"/>
      <c r="AD304" s="4"/>
    </row>
    <row r="305" spans="1:30" x14ac:dyDescent="0.35">
      <c r="A305" s="149">
        <v>296</v>
      </c>
      <c r="B305" s="63"/>
      <c r="C305" s="63"/>
      <c r="D305" s="122"/>
      <c r="E305" s="111"/>
      <c r="F305" s="112"/>
      <c r="G305" s="113"/>
      <c r="H305" s="63"/>
      <c r="I305" s="66"/>
      <c r="J305" s="64"/>
      <c r="K305" s="67"/>
      <c r="L305" s="164"/>
      <c r="M305" s="164"/>
      <c r="N305" s="15" t="str">
        <f t="shared" si="61"/>
        <v/>
      </c>
      <c r="O305" s="15" t="str">
        <f t="shared" si="50"/>
        <v/>
      </c>
      <c r="P305" s="15" t="str">
        <f t="shared" si="51"/>
        <v/>
      </c>
      <c r="Q305" s="4"/>
      <c r="R305" s="4"/>
      <c r="S305" s="108">
        <v>296</v>
      </c>
      <c r="T305" s="108">
        <f t="shared" si="58"/>
        <v>0</v>
      </c>
      <c r="U305" s="108" t="str">
        <f t="shared" si="52"/>
        <v/>
      </c>
      <c r="V305" s="28" t="str">
        <f t="shared" si="53"/>
        <v/>
      </c>
      <c r="W305" s="108">
        <f t="shared" si="59"/>
        <v>0</v>
      </c>
      <c r="X305" s="108" t="str">
        <f t="shared" si="54"/>
        <v/>
      </c>
      <c r="Y305" s="28" t="str">
        <f t="shared" si="55"/>
        <v/>
      </c>
      <c r="Z305" s="108">
        <f t="shared" si="60"/>
        <v>0</v>
      </c>
      <c r="AA305" s="108" t="str">
        <f t="shared" si="56"/>
        <v/>
      </c>
      <c r="AB305" s="28" t="str">
        <f t="shared" si="57"/>
        <v/>
      </c>
      <c r="AC305" s="4"/>
      <c r="AD305" s="4"/>
    </row>
    <row r="306" spans="1:30" x14ac:dyDescent="0.35">
      <c r="A306" s="149">
        <v>297</v>
      </c>
      <c r="B306" s="63"/>
      <c r="C306" s="63"/>
      <c r="D306" s="122"/>
      <c r="E306" s="111"/>
      <c r="F306" s="112"/>
      <c r="G306" s="113"/>
      <c r="H306" s="63"/>
      <c r="I306" s="66"/>
      <c r="J306" s="64"/>
      <c r="K306" s="67"/>
      <c r="L306" s="164"/>
      <c r="M306" s="164"/>
      <c r="N306" s="15" t="str">
        <f t="shared" si="61"/>
        <v/>
      </c>
      <c r="O306" s="15" t="str">
        <f t="shared" si="50"/>
        <v/>
      </c>
      <c r="P306" s="15" t="str">
        <f t="shared" si="51"/>
        <v/>
      </c>
      <c r="Q306" s="4"/>
      <c r="R306" s="4"/>
      <c r="S306" s="108">
        <v>297</v>
      </c>
      <c r="T306" s="108">
        <f t="shared" si="58"/>
        <v>0</v>
      </c>
      <c r="U306" s="108" t="str">
        <f t="shared" si="52"/>
        <v/>
      </c>
      <c r="V306" s="28" t="str">
        <f t="shared" si="53"/>
        <v/>
      </c>
      <c r="W306" s="108">
        <f t="shared" si="59"/>
        <v>0</v>
      </c>
      <c r="X306" s="108" t="str">
        <f t="shared" si="54"/>
        <v/>
      </c>
      <c r="Y306" s="28" t="str">
        <f t="shared" si="55"/>
        <v/>
      </c>
      <c r="Z306" s="108">
        <f t="shared" si="60"/>
        <v>0</v>
      </c>
      <c r="AA306" s="108" t="str">
        <f t="shared" si="56"/>
        <v/>
      </c>
      <c r="AB306" s="28" t="str">
        <f t="shared" si="57"/>
        <v/>
      </c>
      <c r="AC306" s="4"/>
      <c r="AD306" s="4"/>
    </row>
    <row r="307" spans="1:30" x14ac:dyDescent="0.35">
      <c r="A307" s="149">
        <v>298</v>
      </c>
      <c r="B307" s="63"/>
      <c r="C307" s="63"/>
      <c r="D307" s="122"/>
      <c r="E307" s="111"/>
      <c r="F307" s="112"/>
      <c r="G307" s="113"/>
      <c r="H307" s="63"/>
      <c r="I307" s="66"/>
      <c r="J307" s="64"/>
      <c r="K307" s="67"/>
      <c r="L307" s="164"/>
      <c r="M307" s="164"/>
      <c r="N307" s="15" t="str">
        <f t="shared" si="61"/>
        <v/>
      </c>
      <c r="O307" s="15" t="str">
        <f t="shared" si="50"/>
        <v/>
      </c>
      <c r="P307" s="15" t="str">
        <f t="shared" si="51"/>
        <v/>
      </c>
      <c r="Q307" s="4"/>
      <c r="R307" s="4"/>
      <c r="S307" s="108">
        <v>298</v>
      </c>
      <c r="T307" s="108">
        <f t="shared" si="58"/>
        <v>0</v>
      </c>
      <c r="U307" s="108" t="str">
        <f t="shared" si="52"/>
        <v/>
      </c>
      <c r="V307" s="28" t="str">
        <f t="shared" si="53"/>
        <v/>
      </c>
      <c r="W307" s="108">
        <f t="shared" si="59"/>
        <v>0</v>
      </c>
      <c r="X307" s="108" t="str">
        <f t="shared" si="54"/>
        <v/>
      </c>
      <c r="Y307" s="28" t="str">
        <f t="shared" si="55"/>
        <v/>
      </c>
      <c r="Z307" s="108">
        <f t="shared" si="60"/>
        <v>0</v>
      </c>
      <c r="AA307" s="108" t="str">
        <f t="shared" si="56"/>
        <v/>
      </c>
      <c r="AB307" s="28" t="str">
        <f t="shared" si="57"/>
        <v/>
      </c>
      <c r="AC307" s="4"/>
      <c r="AD307" s="4"/>
    </row>
    <row r="308" spans="1:30" x14ac:dyDescent="0.35">
      <c r="A308" s="149">
        <v>299</v>
      </c>
      <c r="B308" s="63"/>
      <c r="C308" s="63"/>
      <c r="D308" s="122"/>
      <c r="E308" s="111"/>
      <c r="F308" s="112"/>
      <c r="G308" s="113"/>
      <c r="H308" s="63"/>
      <c r="I308" s="66"/>
      <c r="J308" s="64"/>
      <c r="K308" s="67"/>
      <c r="L308" s="164"/>
      <c r="M308" s="164"/>
      <c r="N308" s="15" t="str">
        <f t="shared" si="61"/>
        <v/>
      </c>
      <c r="O308" s="15" t="str">
        <f t="shared" si="50"/>
        <v/>
      </c>
      <c r="P308" s="15" t="str">
        <f t="shared" si="51"/>
        <v/>
      </c>
      <c r="Q308" s="4"/>
      <c r="R308" s="4"/>
      <c r="S308" s="108">
        <v>299</v>
      </c>
      <c r="T308" s="108">
        <f t="shared" si="58"/>
        <v>0</v>
      </c>
      <c r="U308" s="108" t="str">
        <f t="shared" si="52"/>
        <v/>
      </c>
      <c r="V308" s="28" t="str">
        <f t="shared" si="53"/>
        <v/>
      </c>
      <c r="W308" s="108">
        <f t="shared" si="59"/>
        <v>0</v>
      </c>
      <c r="X308" s="108" t="str">
        <f t="shared" si="54"/>
        <v/>
      </c>
      <c r="Y308" s="28" t="str">
        <f t="shared" si="55"/>
        <v/>
      </c>
      <c r="Z308" s="108">
        <f t="shared" si="60"/>
        <v>0</v>
      </c>
      <c r="AA308" s="108" t="str">
        <f t="shared" si="56"/>
        <v/>
      </c>
      <c r="AB308" s="28" t="str">
        <f t="shared" si="57"/>
        <v/>
      </c>
      <c r="AC308" s="4"/>
      <c r="AD308" s="4"/>
    </row>
    <row r="309" spans="1:30" x14ac:dyDescent="0.35">
      <c r="A309" s="149">
        <v>300</v>
      </c>
      <c r="B309" s="63"/>
      <c r="C309" s="63"/>
      <c r="D309" s="122"/>
      <c r="E309" s="111"/>
      <c r="F309" s="112"/>
      <c r="G309" s="113"/>
      <c r="H309" s="63"/>
      <c r="I309" s="66"/>
      <c r="J309" s="64"/>
      <c r="K309" s="67"/>
      <c r="L309" s="164"/>
      <c r="M309" s="164"/>
      <c r="N309" s="15" t="str">
        <f t="shared" si="61"/>
        <v/>
      </c>
      <c r="O309" s="15" t="str">
        <f t="shared" si="50"/>
        <v/>
      </c>
      <c r="P309" s="15" t="str">
        <f t="shared" si="51"/>
        <v/>
      </c>
      <c r="Q309" s="4"/>
      <c r="R309" s="4"/>
      <c r="S309" s="108">
        <v>300</v>
      </c>
      <c r="T309" s="108">
        <f t="shared" si="58"/>
        <v>0</v>
      </c>
      <c r="U309" s="108" t="str">
        <f t="shared" si="52"/>
        <v/>
      </c>
      <c r="V309" s="28" t="str">
        <f t="shared" si="53"/>
        <v/>
      </c>
      <c r="W309" s="108">
        <f t="shared" si="59"/>
        <v>0</v>
      </c>
      <c r="X309" s="108" t="str">
        <f t="shared" si="54"/>
        <v/>
      </c>
      <c r="Y309" s="28" t="str">
        <f t="shared" si="55"/>
        <v/>
      </c>
      <c r="Z309" s="108">
        <f t="shared" si="60"/>
        <v>0</v>
      </c>
      <c r="AA309" s="108" t="str">
        <f t="shared" si="56"/>
        <v/>
      </c>
      <c r="AB309" s="28" t="str">
        <f t="shared" si="57"/>
        <v/>
      </c>
      <c r="AC309" s="4"/>
      <c r="AD309" s="4"/>
    </row>
    <row r="310" spans="1:30" x14ac:dyDescent="0.35">
      <c r="A310" s="149">
        <v>301</v>
      </c>
      <c r="B310" s="63"/>
      <c r="C310" s="63"/>
      <c r="D310" s="122"/>
      <c r="E310" s="111"/>
      <c r="F310" s="112"/>
      <c r="G310" s="113"/>
      <c r="H310" s="63"/>
      <c r="I310" s="66"/>
      <c r="J310" s="64"/>
      <c r="K310" s="67"/>
      <c r="L310" s="164"/>
      <c r="M310" s="164"/>
      <c r="N310" s="15" t="str">
        <f t="shared" si="61"/>
        <v/>
      </c>
      <c r="O310" s="15" t="str">
        <f t="shared" si="50"/>
        <v/>
      </c>
      <c r="P310" s="15" t="str">
        <f t="shared" si="51"/>
        <v/>
      </c>
      <c r="Q310" s="4"/>
      <c r="R310" s="4"/>
      <c r="S310" s="108">
        <v>301</v>
      </c>
      <c r="T310" s="108">
        <f t="shared" si="58"/>
        <v>0</v>
      </c>
      <c r="U310" s="108" t="str">
        <f t="shared" si="52"/>
        <v/>
      </c>
      <c r="V310" s="28" t="str">
        <f t="shared" si="53"/>
        <v/>
      </c>
      <c r="W310" s="108">
        <f t="shared" si="59"/>
        <v>0</v>
      </c>
      <c r="X310" s="108" t="str">
        <f t="shared" si="54"/>
        <v/>
      </c>
      <c r="Y310" s="28" t="str">
        <f t="shared" si="55"/>
        <v/>
      </c>
      <c r="Z310" s="108">
        <f t="shared" si="60"/>
        <v>0</v>
      </c>
      <c r="AA310" s="108" t="str">
        <f t="shared" si="56"/>
        <v/>
      </c>
      <c r="AB310" s="28" t="str">
        <f t="shared" si="57"/>
        <v/>
      </c>
      <c r="AC310" s="4"/>
      <c r="AD310" s="4"/>
    </row>
    <row r="311" spans="1:30" x14ac:dyDescent="0.35">
      <c r="A311" s="149">
        <v>302</v>
      </c>
      <c r="B311" s="63"/>
      <c r="C311" s="63"/>
      <c r="D311" s="122"/>
      <c r="E311" s="111"/>
      <c r="F311" s="112"/>
      <c r="G311" s="113"/>
      <c r="H311" s="63"/>
      <c r="I311" s="66"/>
      <c r="J311" s="64"/>
      <c r="K311" s="67"/>
      <c r="L311" s="164"/>
      <c r="M311" s="164"/>
      <c r="N311" s="15" t="str">
        <f t="shared" si="61"/>
        <v/>
      </c>
      <c r="O311" s="15" t="str">
        <f t="shared" si="50"/>
        <v/>
      </c>
      <c r="P311" s="15" t="str">
        <f t="shared" si="51"/>
        <v/>
      </c>
      <c r="Q311" s="4"/>
      <c r="R311" s="4"/>
      <c r="S311" s="108">
        <v>302</v>
      </c>
      <c r="T311" s="108">
        <f t="shared" si="58"/>
        <v>0</v>
      </c>
      <c r="U311" s="108" t="str">
        <f t="shared" si="52"/>
        <v/>
      </c>
      <c r="V311" s="28" t="str">
        <f t="shared" si="53"/>
        <v/>
      </c>
      <c r="W311" s="108">
        <f t="shared" si="59"/>
        <v>0</v>
      </c>
      <c r="X311" s="108" t="str">
        <f t="shared" si="54"/>
        <v/>
      </c>
      <c r="Y311" s="28" t="str">
        <f t="shared" si="55"/>
        <v/>
      </c>
      <c r="Z311" s="108">
        <f t="shared" si="60"/>
        <v>0</v>
      </c>
      <c r="AA311" s="108" t="str">
        <f t="shared" si="56"/>
        <v/>
      </c>
      <c r="AB311" s="28" t="str">
        <f t="shared" si="57"/>
        <v/>
      </c>
      <c r="AC311" s="4"/>
      <c r="AD311" s="4"/>
    </row>
    <row r="312" spans="1:30" x14ac:dyDescent="0.35">
      <c r="A312" s="149">
        <v>303</v>
      </c>
      <c r="B312" s="63"/>
      <c r="C312" s="63"/>
      <c r="D312" s="122"/>
      <c r="E312" s="111"/>
      <c r="F312" s="112"/>
      <c r="G312" s="113"/>
      <c r="H312" s="63"/>
      <c r="I312" s="66"/>
      <c r="J312" s="64"/>
      <c r="K312" s="67"/>
      <c r="L312" s="164"/>
      <c r="M312" s="164"/>
      <c r="N312" s="15" t="str">
        <f t="shared" si="61"/>
        <v/>
      </c>
      <c r="O312" s="15" t="str">
        <f t="shared" si="50"/>
        <v/>
      </c>
      <c r="P312" s="15" t="str">
        <f t="shared" si="51"/>
        <v/>
      </c>
      <c r="Q312" s="4"/>
      <c r="R312" s="4"/>
      <c r="S312" s="108">
        <v>303</v>
      </c>
      <c r="T312" s="108">
        <f t="shared" si="58"/>
        <v>0</v>
      </c>
      <c r="U312" s="108" t="str">
        <f t="shared" si="52"/>
        <v/>
      </c>
      <c r="V312" s="28" t="str">
        <f t="shared" si="53"/>
        <v/>
      </c>
      <c r="W312" s="108">
        <f t="shared" si="59"/>
        <v>0</v>
      </c>
      <c r="X312" s="108" t="str">
        <f t="shared" si="54"/>
        <v/>
      </c>
      <c r="Y312" s="28" t="str">
        <f t="shared" si="55"/>
        <v/>
      </c>
      <c r="Z312" s="108">
        <f t="shared" si="60"/>
        <v>0</v>
      </c>
      <c r="AA312" s="108" t="str">
        <f t="shared" si="56"/>
        <v/>
      </c>
      <c r="AB312" s="28" t="str">
        <f t="shared" si="57"/>
        <v/>
      </c>
      <c r="AC312" s="4"/>
      <c r="AD312" s="4"/>
    </row>
    <row r="313" spans="1:30" x14ac:dyDescent="0.35">
      <c r="A313" s="149">
        <v>304</v>
      </c>
      <c r="B313" s="63"/>
      <c r="C313" s="63"/>
      <c r="D313" s="122"/>
      <c r="E313" s="111"/>
      <c r="F313" s="112"/>
      <c r="G313" s="113"/>
      <c r="H313" s="63"/>
      <c r="I313" s="66"/>
      <c r="J313" s="64"/>
      <c r="K313" s="67"/>
      <c r="L313" s="164"/>
      <c r="M313" s="164"/>
      <c r="N313" s="15" t="str">
        <f t="shared" si="61"/>
        <v/>
      </c>
      <c r="O313" s="15" t="str">
        <f t="shared" si="50"/>
        <v/>
      </c>
      <c r="P313" s="15" t="str">
        <f t="shared" si="51"/>
        <v/>
      </c>
      <c r="Q313" s="4"/>
      <c r="R313" s="4"/>
      <c r="S313" s="108">
        <v>304</v>
      </c>
      <c r="T313" s="108">
        <f t="shared" si="58"/>
        <v>0</v>
      </c>
      <c r="U313" s="108" t="str">
        <f t="shared" si="52"/>
        <v/>
      </c>
      <c r="V313" s="28" t="str">
        <f t="shared" si="53"/>
        <v/>
      </c>
      <c r="W313" s="108">
        <f t="shared" si="59"/>
        <v>0</v>
      </c>
      <c r="X313" s="108" t="str">
        <f t="shared" si="54"/>
        <v/>
      </c>
      <c r="Y313" s="28" t="str">
        <f t="shared" si="55"/>
        <v/>
      </c>
      <c r="Z313" s="108">
        <f t="shared" si="60"/>
        <v>0</v>
      </c>
      <c r="AA313" s="108" t="str">
        <f t="shared" si="56"/>
        <v/>
      </c>
      <c r="AB313" s="28" t="str">
        <f t="shared" si="57"/>
        <v/>
      </c>
      <c r="AC313" s="4"/>
      <c r="AD313" s="4"/>
    </row>
    <row r="314" spans="1:30" x14ac:dyDescent="0.35">
      <c r="A314" s="149">
        <v>305</v>
      </c>
      <c r="B314" s="63"/>
      <c r="C314" s="63"/>
      <c r="D314" s="122"/>
      <c r="E314" s="111"/>
      <c r="F314" s="112"/>
      <c r="G314" s="113"/>
      <c r="H314" s="63"/>
      <c r="I314" s="66"/>
      <c r="J314" s="64"/>
      <c r="K314" s="67"/>
      <c r="L314" s="164"/>
      <c r="M314" s="164"/>
      <c r="N314" s="15" t="str">
        <f t="shared" si="61"/>
        <v/>
      </c>
      <c r="O314" s="15" t="str">
        <f t="shared" si="50"/>
        <v/>
      </c>
      <c r="P314" s="15" t="str">
        <f t="shared" si="51"/>
        <v/>
      </c>
      <c r="Q314" s="4"/>
      <c r="R314" s="4"/>
      <c r="S314" s="108">
        <v>305</v>
      </c>
      <c r="T314" s="108">
        <f t="shared" si="58"/>
        <v>0</v>
      </c>
      <c r="U314" s="108" t="str">
        <f t="shared" si="52"/>
        <v/>
      </c>
      <c r="V314" s="28" t="str">
        <f t="shared" si="53"/>
        <v/>
      </c>
      <c r="W314" s="108">
        <f t="shared" si="59"/>
        <v>0</v>
      </c>
      <c r="X314" s="108" t="str">
        <f t="shared" si="54"/>
        <v/>
      </c>
      <c r="Y314" s="28" t="str">
        <f t="shared" si="55"/>
        <v/>
      </c>
      <c r="Z314" s="108">
        <f t="shared" si="60"/>
        <v>0</v>
      </c>
      <c r="AA314" s="108" t="str">
        <f t="shared" si="56"/>
        <v/>
      </c>
      <c r="AB314" s="28" t="str">
        <f t="shared" si="57"/>
        <v/>
      </c>
      <c r="AC314" s="4"/>
      <c r="AD314" s="4"/>
    </row>
    <row r="315" spans="1:30" x14ac:dyDescent="0.35">
      <c r="A315" s="149">
        <v>306</v>
      </c>
      <c r="B315" s="63"/>
      <c r="C315" s="63"/>
      <c r="D315" s="122"/>
      <c r="E315" s="111"/>
      <c r="F315" s="112"/>
      <c r="G315" s="113"/>
      <c r="H315" s="63"/>
      <c r="I315" s="66"/>
      <c r="J315" s="64"/>
      <c r="K315" s="67"/>
      <c r="L315" s="164"/>
      <c r="M315" s="164"/>
      <c r="N315" s="15" t="str">
        <f t="shared" si="61"/>
        <v/>
      </c>
      <c r="O315" s="15" t="str">
        <f t="shared" si="50"/>
        <v/>
      </c>
      <c r="P315" s="15" t="str">
        <f t="shared" si="51"/>
        <v/>
      </c>
      <c r="Q315" s="4"/>
      <c r="R315" s="4"/>
      <c r="S315" s="108">
        <v>306</v>
      </c>
      <c r="T315" s="108">
        <f t="shared" si="58"/>
        <v>0</v>
      </c>
      <c r="U315" s="108" t="str">
        <f t="shared" si="52"/>
        <v/>
      </c>
      <c r="V315" s="28" t="str">
        <f t="shared" si="53"/>
        <v/>
      </c>
      <c r="W315" s="108">
        <f t="shared" si="59"/>
        <v>0</v>
      </c>
      <c r="X315" s="108" t="str">
        <f t="shared" si="54"/>
        <v/>
      </c>
      <c r="Y315" s="28" t="str">
        <f t="shared" si="55"/>
        <v/>
      </c>
      <c r="Z315" s="108">
        <f t="shared" si="60"/>
        <v>0</v>
      </c>
      <c r="AA315" s="108" t="str">
        <f t="shared" si="56"/>
        <v/>
      </c>
      <c r="AB315" s="28" t="str">
        <f t="shared" si="57"/>
        <v/>
      </c>
      <c r="AC315" s="4"/>
      <c r="AD315" s="4"/>
    </row>
    <row r="316" spans="1:30" x14ac:dyDescent="0.35">
      <c r="A316" s="149">
        <v>307</v>
      </c>
      <c r="B316" s="63"/>
      <c r="C316" s="63"/>
      <c r="D316" s="122"/>
      <c r="E316" s="111"/>
      <c r="F316" s="112"/>
      <c r="G316" s="113"/>
      <c r="H316" s="63"/>
      <c r="I316" s="66"/>
      <c r="J316" s="64"/>
      <c r="K316" s="67"/>
      <c r="L316" s="164"/>
      <c r="M316" s="164"/>
      <c r="N316" s="15" t="str">
        <f t="shared" si="61"/>
        <v/>
      </c>
      <c r="O316" s="15" t="str">
        <f t="shared" si="50"/>
        <v/>
      </c>
      <c r="P316" s="15" t="str">
        <f t="shared" si="51"/>
        <v/>
      </c>
      <c r="Q316" s="4"/>
      <c r="R316" s="4"/>
      <c r="S316" s="108">
        <v>307</v>
      </c>
      <c r="T316" s="108">
        <f t="shared" si="58"/>
        <v>0</v>
      </c>
      <c r="U316" s="108" t="str">
        <f t="shared" si="52"/>
        <v/>
      </c>
      <c r="V316" s="28" t="str">
        <f t="shared" si="53"/>
        <v/>
      </c>
      <c r="W316" s="108">
        <f t="shared" si="59"/>
        <v>0</v>
      </c>
      <c r="X316" s="108" t="str">
        <f t="shared" si="54"/>
        <v/>
      </c>
      <c r="Y316" s="28" t="str">
        <f t="shared" si="55"/>
        <v/>
      </c>
      <c r="Z316" s="108">
        <f t="shared" si="60"/>
        <v>0</v>
      </c>
      <c r="AA316" s="108" t="str">
        <f t="shared" si="56"/>
        <v/>
      </c>
      <c r="AB316" s="28" t="str">
        <f t="shared" si="57"/>
        <v/>
      </c>
      <c r="AC316" s="4"/>
      <c r="AD316" s="4"/>
    </row>
    <row r="317" spans="1:30" x14ac:dyDescent="0.35">
      <c r="A317" s="149">
        <v>308</v>
      </c>
      <c r="B317" s="63"/>
      <c r="C317" s="63"/>
      <c r="D317" s="122"/>
      <c r="E317" s="111"/>
      <c r="F317" s="112"/>
      <c r="G317" s="113"/>
      <c r="H317" s="63"/>
      <c r="I317" s="66"/>
      <c r="J317" s="64"/>
      <c r="K317" s="67"/>
      <c r="L317" s="164"/>
      <c r="M317" s="164"/>
      <c r="N317" s="15" t="str">
        <f t="shared" si="61"/>
        <v/>
      </c>
      <c r="O317" s="15" t="str">
        <f t="shared" si="50"/>
        <v/>
      </c>
      <c r="P317" s="15" t="str">
        <f t="shared" si="51"/>
        <v/>
      </c>
      <c r="Q317" s="4"/>
      <c r="R317" s="4"/>
      <c r="S317" s="108">
        <v>308</v>
      </c>
      <c r="T317" s="108">
        <f t="shared" si="58"/>
        <v>0</v>
      </c>
      <c r="U317" s="108" t="str">
        <f t="shared" si="52"/>
        <v/>
      </c>
      <c r="V317" s="28" t="str">
        <f t="shared" si="53"/>
        <v/>
      </c>
      <c r="W317" s="108">
        <f t="shared" si="59"/>
        <v>0</v>
      </c>
      <c r="X317" s="108" t="str">
        <f t="shared" si="54"/>
        <v/>
      </c>
      <c r="Y317" s="28" t="str">
        <f t="shared" si="55"/>
        <v/>
      </c>
      <c r="Z317" s="108">
        <f t="shared" si="60"/>
        <v>0</v>
      </c>
      <c r="AA317" s="108" t="str">
        <f t="shared" si="56"/>
        <v/>
      </c>
      <c r="AB317" s="28" t="str">
        <f t="shared" si="57"/>
        <v/>
      </c>
      <c r="AC317" s="4"/>
      <c r="AD317" s="4"/>
    </row>
    <row r="318" spans="1:30" x14ac:dyDescent="0.35">
      <c r="A318" s="149">
        <v>309</v>
      </c>
      <c r="B318" s="63"/>
      <c r="C318" s="63"/>
      <c r="D318" s="122"/>
      <c r="E318" s="111"/>
      <c r="F318" s="112"/>
      <c r="G318" s="113"/>
      <c r="H318" s="63"/>
      <c r="I318" s="66"/>
      <c r="J318" s="64"/>
      <c r="K318" s="67"/>
      <c r="L318" s="164"/>
      <c r="M318" s="164"/>
      <c r="N318" s="15" t="str">
        <f t="shared" si="61"/>
        <v/>
      </c>
      <c r="O318" s="15" t="str">
        <f t="shared" si="50"/>
        <v/>
      </c>
      <c r="P318" s="15" t="str">
        <f t="shared" si="51"/>
        <v/>
      </c>
      <c r="Q318" s="4"/>
      <c r="R318" s="4"/>
      <c r="S318" s="108">
        <v>309</v>
      </c>
      <c r="T318" s="108">
        <f t="shared" si="58"/>
        <v>0</v>
      </c>
      <c r="U318" s="108" t="str">
        <f t="shared" si="52"/>
        <v/>
      </c>
      <c r="V318" s="28" t="str">
        <f t="shared" si="53"/>
        <v/>
      </c>
      <c r="W318" s="108">
        <f t="shared" si="59"/>
        <v>0</v>
      </c>
      <c r="X318" s="108" t="str">
        <f t="shared" si="54"/>
        <v/>
      </c>
      <c r="Y318" s="28" t="str">
        <f t="shared" si="55"/>
        <v/>
      </c>
      <c r="Z318" s="108">
        <f t="shared" si="60"/>
        <v>0</v>
      </c>
      <c r="AA318" s="108" t="str">
        <f t="shared" si="56"/>
        <v/>
      </c>
      <c r="AB318" s="28" t="str">
        <f t="shared" si="57"/>
        <v/>
      </c>
      <c r="AC318" s="4"/>
      <c r="AD318" s="4"/>
    </row>
    <row r="319" spans="1:30" x14ac:dyDescent="0.35">
      <c r="A319" s="149">
        <v>310</v>
      </c>
      <c r="B319" s="63"/>
      <c r="C319" s="63"/>
      <c r="D319" s="122"/>
      <c r="E319" s="111"/>
      <c r="F319" s="112"/>
      <c r="G319" s="113"/>
      <c r="H319" s="63"/>
      <c r="I319" s="66"/>
      <c r="J319" s="64"/>
      <c r="K319" s="67"/>
      <c r="L319" s="164"/>
      <c r="M319" s="164"/>
      <c r="N319" s="15" t="str">
        <f t="shared" si="61"/>
        <v/>
      </c>
      <c r="O319" s="15" t="str">
        <f t="shared" si="50"/>
        <v/>
      </c>
      <c r="P319" s="15" t="str">
        <f t="shared" si="51"/>
        <v/>
      </c>
      <c r="Q319" s="4"/>
      <c r="R319" s="4"/>
      <c r="S319" s="108">
        <v>310</v>
      </c>
      <c r="T319" s="108">
        <f t="shared" si="58"/>
        <v>0</v>
      </c>
      <c r="U319" s="108" t="str">
        <f t="shared" si="52"/>
        <v/>
      </c>
      <c r="V319" s="28" t="str">
        <f t="shared" si="53"/>
        <v/>
      </c>
      <c r="W319" s="108">
        <f t="shared" si="59"/>
        <v>0</v>
      </c>
      <c r="X319" s="108" t="str">
        <f t="shared" si="54"/>
        <v/>
      </c>
      <c r="Y319" s="28" t="str">
        <f t="shared" si="55"/>
        <v/>
      </c>
      <c r="Z319" s="108">
        <f t="shared" si="60"/>
        <v>0</v>
      </c>
      <c r="AA319" s="108" t="str">
        <f t="shared" si="56"/>
        <v/>
      </c>
      <c r="AB319" s="28" t="str">
        <f t="shared" si="57"/>
        <v/>
      </c>
      <c r="AC319" s="4"/>
      <c r="AD319" s="4"/>
    </row>
    <row r="320" spans="1:30" x14ac:dyDescent="0.35">
      <c r="A320" s="149">
        <v>311</v>
      </c>
      <c r="B320" s="63"/>
      <c r="C320" s="63"/>
      <c r="D320" s="122"/>
      <c r="E320" s="111"/>
      <c r="F320" s="112"/>
      <c r="G320" s="113"/>
      <c r="H320" s="63"/>
      <c r="I320" s="66"/>
      <c r="J320" s="64"/>
      <c r="K320" s="67"/>
      <c r="L320" s="164"/>
      <c r="M320" s="164"/>
      <c r="N320" s="15" t="str">
        <f t="shared" si="61"/>
        <v/>
      </c>
      <c r="O320" s="15" t="str">
        <f t="shared" si="50"/>
        <v/>
      </c>
      <c r="P320" s="15" t="str">
        <f t="shared" si="51"/>
        <v/>
      </c>
      <c r="Q320" s="4"/>
      <c r="R320" s="4"/>
      <c r="S320" s="108">
        <v>311</v>
      </c>
      <c r="T320" s="108">
        <f t="shared" si="58"/>
        <v>0</v>
      </c>
      <c r="U320" s="108" t="str">
        <f t="shared" si="52"/>
        <v/>
      </c>
      <c r="V320" s="28" t="str">
        <f t="shared" si="53"/>
        <v/>
      </c>
      <c r="W320" s="108">
        <f t="shared" si="59"/>
        <v>0</v>
      </c>
      <c r="X320" s="108" t="str">
        <f t="shared" si="54"/>
        <v/>
      </c>
      <c r="Y320" s="28" t="str">
        <f t="shared" si="55"/>
        <v/>
      </c>
      <c r="Z320" s="108">
        <f t="shared" si="60"/>
        <v>0</v>
      </c>
      <c r="AA320" s="108" t="str">
        <f t="shared" si="56"/>
        <v/>
      </c>
      <c r="AB320" s="28" t="str">
        <f t="shared" si="57"/>
        <v/>
      </c>
      <c r="AC320" s="4"/>
      <c r="AD320" s="4"/>
    </row>
    <row r="321" spans="1:30" x14ac:dyDescent="0.35">
      <c r="A321" s="149">
        <v>312</v>
      </c>
      <c r="B321" s="63"/>
      <c r="C321" s="63"/>
      <c r="D321" s="122"/>
      <c r="E321" s="111"/>
      <c r="F321" s="112"/>
      <c r="G321" s="113"/>
      <c r="H321" s="63"/>
      <c r="I321" s="66"/>
      <c r="J321" s="64"/>
      <c r="K321" s="67"/>
      <c r="L321" s="164"/>
      <c r="M321" s="164"/>
      <c r="N321" s="15" t="str">
        <f t="shared" si="61"/>
        <v/>
      </c>
      <c r="O321" s="15" t="str">
        <f t="shared" si="50"/>
        <v/>
      </c>
      <c r="P321" s="15" t="str">
        <f t="shared" si="51"/>
        <v/>
      </c>
      <c r="Q321" s="4"/>
      <c r="R321" s="4"/>
      <c r="S321" s="108">
        <v>312</v>
      </c>
      <c r="T321" s="108">
        <f t="shared" si="58"/>
        <v>0</v>
      </c>
      <c r="U321" s="108" t="str">
        <f t="shared" si="52"/>
        <v/>
      </c>
      <c r="V321" s="28" t="str">
        <f t="shared" si="53"/>
        <v/>
      </c>
      <c r="W321" s="108">
        <f t="shared" si="59"/>
        <v>0</v>
      </c>
      <c r="X321" s="108" t="str">
        <f t="shared" si="54"/>
        <v/>
      </c>
      <c r="Y321" s="28" t="str">
        <f t="shared" si="55"/>
        <v/>
      </c>
      <c r="Z321" s="108">
        <f t="shared" si="60"/>
        <v>0</v>
      </c>
      <c r="AA321" s="108" t="str">
        <f t="shared" si="56"/>
        <v/>
      </c>
      <c r="AB321" s="28" t="str">
        <f t="shared" si="57"/>
        <v/>
      </c>
      <c r="AC321" s="4"/>
      <c r="AD321" s="4"/>
    </row>
    <row r="322" spans="1:30" x14ac:dyDescent="0.35">
      <c r="A322" s="149">
        <v>313</v>
      </c>
      <c r="B322" s="63"/>
      <c r="C322" s="63"/>
      <c r="D322" s="122"/>
      <c r="E322" s="111"/>
      <c r="F322" s="112"/>
      <c r="G322" s="113"/>
      <c r="H322" s="63"/>
      <c r="I322" s="66"/>
      <c r="J322" s="64"/>
      <c r="K322" s="67"/>
      <c r="L322" s="164"/>
      <c r="M322" s="164"/>
      <c r="N322" s="15" t="str">
        <f t="shared" si="61"/>
        <v/>
      </c>
      <c r="O322" s="15" t="str">
        <f t="shared" si="50"/>
        <v/>
      </c>
      <c r="P322" s="15" t="str">
        <f t="shared" si="51"/>
        <v/>
      </c>
      <c r="Q322" s="4"/>
      <c r="R322" s="4"/>
      <c r="S322" s="108">
        <v>313</v>
      </c>
      <c r="T322" s="108">
        <f t="shared" si="58"/>
        <v>0</v>
      </c>
      <c r="U322" s="108" t="str">
        <f t="shared" si="52"/>
        <v/>
      </c>
      <c r="V322" s="28" t="str">
        <f t="shared" si="53"/>
        <v/>
      </c>
      <c r="W322" s="108">
        <f t="shared" si="59"/>
        <v>0</v>
      </c>
      <c r="X322" s="108" t="str">
        <f t="shared" si="54"/>
        <v/>
      </c>
      <c r="Y322" s="28" t="str">
        <f t="shared" si="55"/>
        <v/>
      </c>
      <c r="Z322" s="108">
        <f t="shared" si="60"/>
        <v>0</v>
      </c>
      <c r="AA322" s="108" t="str">
        <f t="shared" si="56"/>
        <v/>
      </c>
      <c r="AB322" s="28" t="str">
        <f t="shared" si="57"/>
        <v/>
      </c>
      <c r="AC322" s="4"/>
      <c r="AD322" s="4"/>
    </row>
    <row r="323" spans="1:30" x14ac:dyDescent="0.35">
      <c r="A323" s="149">
        <v>314</v>
      </c>
      <c r="B323" s="63"/>
      <c r="C323" s="63"/>
      <c r="D323" s="122"/>
      <c r="E323" s="111"/>
      <c r="F323" s="112"/>
      <c r="G323" s="113"/>
      <c r="H323" s="63"/>
      <c r="I323" s="66"/>
      <c r="J323" s="64"/>
      <c r="K323" s="67"/>
      <c r="L323" s="164"/>
      <c r="M323" s="164"/>
      <c r="N323" s="15" t="str">
        <f t="shared" si="61"/>
        <v/>
      </c>
      <c r="O323" s="15" t="str">
        <f t="shared" si="50"/>
        <v/>
      </c>
      <c r="P323" s="15" t="str">
        <f t="shared" si="51"/>
        <v/>
      </c>
      <c r="Q323" s="4"/>
      <c r="R323" s="4"/>
      <c r="S323" s="108">
        <v>314</v>
      </c>
      <c r="T323" s="108">
        <f t="shared" si="58"/>
        <v>0</v>
      </c>
      <c r="U323" s="108" t="str">
        <f t="shared" si="52"/>
        <v/>
      </c>
      <c r="V323" s="28" t="str">
        <f t="shared" si="53"/>
        <v/>
      </c>
      <c r="W323" s="108">
        <f t="shared" si="59"/>
        <v>0</v>
      </c>
      <c r="X323" s="108" t="str">
        <f t="shared" si="54"/>
        <v/>
      </c>
      <c r="Y323" s="28" t="str">
        <f t="shared" si="55"/>
        <v/>
      </c>
      <c r="Z323" s="108">
        <f t="shared" si="60"/>
        <v>0</v>
      </c>
      <c r="AA323" s="108" t="str">
        <f t="shared" si="56"/>
        <v/>
      </c>
      <c r="AB323" s="28" t="str">
        <f t="shared" si="57"/>
        <v/>
      </c>
      <c r="AC323" s="4"/>
      <c r="AD323" s="4"/>
    </row>
    <row r="324" spans="1:30" x14ac:dyDescent="0.35">
      <c r="A324" s="149">
        <v>315</v>
      </c>
      <c r="B324" s="63"/>
      <c r="C324" s="63"/>
      <c r="D324" s="122"/>
      <c r="E324" s="111"/>
      <c r="F324" s="112"/>
      <c r="G324" s="113"/>
      <c r="H324" s="63"/>
      <c r="I324" s="66"/>
      <c r="J324" s="64"/>
      <c r="K324" s="67"/>
      <c r="L324" s="164"/>
      <c r="M324" s="164"/>
      <c r="N324" s="15" t="str">
        <f t="shared" si="61"/>
        <v/>
      </c>
      <c r="O324" s="15" t="str">
        <f t="shared" si="50"/>
        <v/>
      </c>
      <c r="P324" s="15" t="str">
        <f t="shared" si="51"/>
        <v/>
      </c>
      <c r="Q324" s="4"/>
      <c r="R324" s="4"/>
      <c r="S324" s="108">
        <v>315</v>
      </c>
      <c r="T324" s="108">
        <f t="shared" si="58"/>
        <v>0</v>
      </c>
      <c r="U324" s="108" t="str">
        <f t="shared" si="52"/>
        <v/>
      </c>
      <c r="V324" s="28" t="str">
        <f t="shared" si="53"/>
        <v/>
      </c>
      <c r="W324" s="108">
        <f t="shared" si="59"/>
        <v>0</v>
      </c>
      <c r="X324" s="108" t="str">
        <f t="shared" si="54"/>
        <v/>
      </c>
      <c r="Y324" s="28" t="str">
        <f t="shared" si="55"/>
        <v/>
      </c>
      <c r="Z324" s="108">
        <f t="shared" si="60"/>
        <v>0</v>
      </c>
      <c r="AA324" s="108" t="str">
        <f t="shared" si="56"/>
        <v/>
      </c>
      <c r="AB324" s="28" t="str">
        <f t="shared" si="57"/>
        <v/>
      </c>
      <c r="AC324" s="4"/>
      <c r="AD324" s="4"/>
    </row>
    <row r="325" spans="1:30" x14ac:dyDescent="0.35">
      <c r="A325" s="149">
        <v>316</v>
      </c>
      <c r="B325" s="63"/>
      <c r="C325" s="63"/>
      <c r="D325" s="122"/>
      <c r="E325" s="111"/>
      <c r="F325" s="112"/>
      <c r="G325" s="113"/>
      <c r="H325" s="63"/>
      <c r="I325" s="66"/>
      <c r="J325" s="64"/>
      <c r="K325" s="67"/>
      <c r="L325" s="164"/>
      <c r="M325" s="164"/>
      <c r="N325" s="15" t="str">
        <f t="shared" si="61"/>
        <v/>
      </c>
      <c r="O325" s="15" t="str">
        <f t="shared" si="50"/>
        <v/>
      </c>
      <c r="P325" s="15" t="str">
        <f t="shared" si="51"/>
        <v/>
      </c>
      <c r="Q325" s="4"/>
      <c r="R325" s="4"/>
      <c r="S325" s="108">
        <v>316</v>
      </c>
      <c r="T325" s="108">
        <f t="shared" si="58"/>
        <v>0</v>
      </c>
      <c r="U325" s="108" t="str">
        <f t="shared" si="52"/>
        <v/>
      </c>
      <c r="V325" s="28" t="str">
        <f t="shared" si="53"/>
        <v/>
      </c>
      <c r="W325" s="108">
        <f t="shared" si="59"/>
        <v>0</v>
      </c>
      <c r="X325" s="108" t="str">
        <f t="shared" si="54"/>
        <v/>
      </c>
      <c r="Y325" s="28" t="str">
        <f t="shared" si="55"/>
        <v/>
      </c>
      <c r="Z325" s="108">
        <f t="shared" si="60"/>
        <v>0</v>
      </c>
      <c r="AA325" s="108" t="str">
        <f t="shared" si="56"/>
        <v/>
      </c>
      <c r="AB325" s="28" t="str">
        <f t="shared" si="57"/>
        <v/>
      </c>
      <c r="AC325" s="4"/>
      <c r="AD325" s="4"/>
    </row>
    <row r="326" spans="1:30" x14ac:dyDescent="0.35">
      <c r="A326" s="149">
        <v>317</v>
      </c>
      <c r="B326" s="63"/>
      <c r="C326" s="63"/>
      <c r="D326" s="122"/>
      <c r="E326" s="111"/>
      <c r="F326" s="112"/>
      <c r="G326" s="113"/>
      <c r="H326" s="63"/>
      <c r="I326" s="66"/>
      <c r="J326" s="64"/>
      <c r="K326" s="67"/>
      <c r="L326" s="164"/>
      <c r="M326" s="164"/>
      <c r="N326" s="15" t="str">
        <f t="shared" si="61"/>
        <v/>
      </c>
      <c r="O326" s="15" t="str">
        <f t="shared" si="50"/>
        <v/>
      </c>
      <c r="P326" s="15" t="str">
        <f t="shared" si="51"/>
        <v/>
      </c>
      <c r="Q326" s="4"/>
      <c r="R326" s="4"/>
      <c r="S326" s="108">
        <v>317</v>
      </c>
      <c r="T326" s="108">
        <f t="shared" si="58"/>
        <v>0</v>
      </c>
      <c r="U326" s="108" t="str">
        <f t="shared" si="52"/>
        <v/>
      </c>
      <c r="V326" s="28" t="str">
        <f t="shared" si="53"/>
        <v/>
      </c>
      <c r="W326" s="108">
        <f t="shared" si="59"/>
        <v>0</v>
      </c>
      <c r="X326" s="108" t="str">
        <f t="shared" si="54"/>
        <v/>
      </c>
      <c r="Y326" s="28" t="str">
        <f t="shared" si="55"/>
        <v/>
      </c>
      <c r="Z326" s="108">
        <f t="shared" si="60"/>
        <v>0</v>
      </c>
      <c r="AA326" s="108" t="str">
        <f t="shared" si="56"/>
        <v/>
      </c>
      <c r="AB326" s="28" t="str">
        <f t="shared" si="57"/>
        <v/>
      </c>
      <c r="AC326" s="4"/>
      <c r="AD326" s="4"/>
    </row>
    <row r="327" spans="1:30" x14ac:dyDescent="0.35">
      <c r="A327" s="149">
        <v>318</v>
      </c>
      <c r="B327" s="63"/>
      <c r="C327" s="63"/>
      <c r="D327" s="122"/>
      <c r="E327" s="111"/>
      <c r="F327" s="112"/>
      <c r="G327" s="113"/>
      <c r="H327" s="63"/>
      <c r="I327" s="66"/>
      <c r="J327" s="64"/>
      <c r="K327" s="67"/>
      <c r="L327" s="164"/>
      <c r="M327" s="164"/>
      <c r="N327" s="15" t="str">
        <f t="shared" si="61"/>
        <v/>
      </c>
      <c r="O327" s="15" t="str">
        <f t="shared" si="50"/>
        <v/>
      </c>
      <c r="P327" s="15" t="str">
        <f t="shared" si="51"/>
        <v/>
      </c>
      <c r="Q327" s="4"/>
      <c r="R327" s="4"/>
      <c r="S327" s="108">
        <v>318</v>
      </c>
      <c r="T327" s="108">
        <f t="shared" si="58"/>
        <v>0</v>
      </c>
      <c r="U327" s="108" t="str">
        <f t="shared" si="52"/>
        <v/>
      </c>
      <c r="V327" s="28" t="str">
        <f t="shared" si="53"/>
        <v/>
      </c>
      <c r="W327" s="108">
        <f t="shared" si="59"/>
        <v>0</v>
      </c>
      <c r="X327" s="108" t="str">
        <f t="shared" si="54"/>
        <v/>
      </c>
      <c r="Y327" s="28" t="str">
        <f t="shared" si="55"/>
        <v/>
      </c>
      <c r="Z327" s="108">
        <f t="shared" si="60"/>
        <v>0</v>
      </c>
      <c r="AA327" s="108" t="str">
        <f t="shared" si="56"/>
        <v/>
      </c>
      <c r="AB327" s="28" t="str">
        <f t="shared" si="57"/>
        <v/>
      </c>
      <c r="AC327" s="4"/>
      <c r="AD327" s="4"/>
    </row>
    <row r="328" spans="1:30" x14ac:dyDescent="0.35">
      <c r="A328" s="149">
        <v>319</v>
      </c>
      <c r="B328" s="63"/>
      <c r="C328" s="63"/>
      <c r="D328" s="122"/>
      <c r="E328" s="111"/>
      <c r="F328" s="112"/>
      <c r="G328" s="113"/>
      <c r="H328" s="63"/>
      <c r="I328" s="66"/>
      <c r="J328" s="64"/>
      <c r="K328" s="67"/>
      <c r="L328" s="164"/>
      <c r="M328" s="164"/>
      <c r="N328" s="15" t="str">
        <f t="shared" si="61"/>
        <v/>
      </c>
      <c r="O328" s="15" t="str">
        <f t="shared" si="50"/>
        <v/>
      </c>
      <c r="P328" s="15" t="str">
        <f t="shared" si="51"/>
        <v/>
      </c>
      <c r="Q328" s="4"/>
      <c r="R328" s="4"/>
      <c r="S328" s="108">
        <v>319</v>
      </c>
      <c r="T328" s="108">
        <f t="shared" si="58"/>
        <v>0</v>
      </c>
      <c r="U328" s="108" t="str">
        <f t="shared" si="52"/>
        <v/>
      </c>
      <c r="V328" s="28" t="str">
        <f t="shared" si="53"/>
        <v/>
      </c>
      <c r="W328" s="108">
        <f t="shared" si="59"/>
        <v>0</v>
      </c>
      <c r="X328" s="108" t="str">
        <f t="shared" si="54"/>
        <v/>
      </c>
      <c r="Y328" s="28" t="str">
        <f t="shared" si="55"/>
        <v/>
      </c>
      <c r="Z328" s="108">
        <f t="shared" si="60"/>
        <v>0</v>
      </c>
      <c r="AA328" s="108" t="str">
        <f t="shared" si="56"/>
        <v/>
      </c>
      <c r="AB328" s="28" t="str">
        <f t="shared" si="57"/>
        <v/>
      </c>
      <c r="AC328" s="4"/>
      <c r="AD328" s="4"/>
    </row>
    <row r="329" spans="1:30" x14ac:dyDescent="0.35">
      <c r="A329" s="149">
        <v>320</v>
      </c>
      <c r="B329" s="63"/>
      <c r="C329" s="63"/>
      <c r="D329" s="122"/>
      <c r="E329" s="111"/>
      <c r="F329" s="112"/>
      <c r="G329" s="113"/>
      <c r="H329" s="63"/>
      <c r="I329" s="66"/>
      <c r="J329" s="64"/>
      <c r="K329" s="67"/>
      <c r="L329" s="164"/>
      <c r="M329" s="164"/>
      <c r="N329" s="15" t="str">
        <f t="shared" si="61"/>
        <v/>
      </c>
      <c r="O329" s="15" t="str">
        <f t="shared" si="50"/>
        <v/>
      </c>
      <c r="P329" s="15" t="str">
        <f t="shared" si="51"/>
        <v/>
      </c>
      <c r="Q329" s="4"/>
      <c r="R329" s="4"/>
      <c r="S329" s="108">
        <v>320</v>
      </c>
      <c r="T329" s="108">
        <f t="shared" si="58"/>
        <v>0</v>
      </c>
      <c r="U329" s="108" t="str">
        <f t="shared" si="52"/>
        <v/>
      </c>
      <c r="V329" s="28" t="str">
        <f t="shared" si="53"/>
        <v/>
      </c>
      <c r="W329" s="108">
        <f t="shared" si="59"/>
        <v>0</v>
      </c>
      <c r="X329" s="108" t="str">
        <f t="shared" si="54"/>
        <v/>
      </c>
      <c r="Y329" s="28" t="str">
        <f t="shared" si="55"/>
        <v/>
      </c>
      <c r="Z329" s="108">
        <f t="shared" si="60"/>
        <v>0</v>
      </c>
      <c r="AA329" s="108" t="str">
        <f t="shared" si="56"/>
        <v/>
      </c>
      <c r="AB329" s="28" t="str">
        <f t="shared" si="57"/>
        <v/>
      </c>
      <c r="AC329" s="4"/>
      <c r="AD329" s="4"/>
    </row>
    <row r="330" spans="1:30" x14ac:dyDescent="0.35">
      <c r="A330" s="149">
        <v>321</v>
      </c>
      <c r="B330" s="63"/>
      <c r="C330" s="63"/>
      <c r="D330" s="122"/>
      <c r="E330" s="111"/>
      <c r="F330" s="112"/>
      <c r="G330" s="113"/>
      <c r="H330" s="63"/>
      <c r="I330" s="66"/>
      <c r="J330" s="64"/>
      <c r="K330" s="67"/>
      <c r="L330" s="164"/>
      <c r="M330" s="164"/>
      <c r="N330" s="15" t="str">
        <f t="shared" si="61"/>
        <v/>
      </c>
      <c r="O330" s="15" t="str">
        <f t="shared" ref="O330:O393" si="62">IF($C330="shaft", IF($J330="monitored as part of a centralized monitoring point", $K330,$B330), "")</f>
        <v/>
      </c>
      <c r="P330" s="15" t="str">
        <f t="shared" ref="P330:P393" si="63">IF($J330="monitored as part of a centralized monitoring point", $K330,IF($B330="", "", $B330))</f>
        <v/>
      </c>
      <c r="Q330" s="4"/>
      <c r="R330" s="4"/>
      <c r="S330" s="108">
        <v>321</v>
      </c>
      <c r="T330" s="108">
        <f t="shared" si="58"/>
        <v>0</v>
      </c>
      <c r="U330" s="108" t="str">
        <f t="shared" ref="U330:U393" si="64">N330</f>
        <v/>
      </c>
      <c r="V330" s="28" t="str">
        <f t="shared" ref="V330:V393" si="65">IF(ISNA(VLOOKUP($S330,$T:$U,2,FALSE)),"",VLOOKUP($S330,$T:$U,2,FALSE))</f>
        <v/>
      </c>
      <c r="W330" s="108">
        <f t="shared" si="59"/>
        <v>0</v>
      </c>
      <c r="X330" s="108" t="str">
        <f t="shared" ref="X330:X393" si="66">O330</f>
        <v/>
      </c>
      <c r="Y330" s="28" t="str">
        <f t="shared" ref="Y330:Y393" si="67">IF(ISNA(VLOOKUP($S330,W:X,2,FALSE)),"",VLOOKUP($S330,W:X,2,FALSE))</f>
        <v/>
      </c>
      <c r="Z330" s="108">
        <f t="shared" si="60"/>
        <v>0</v>
      </c>
      <c r="AA330" s="108" t="str">
        <f t="shared" ref="AA330:AA394" si="68">P330</f>
        <v/>
      </c>
      <c r="AB330" s="28" t="str">
        <f t="shared" ref="AB330:AB393" si="69">IF(ISNA(VLOOKUP($S330,Z:AA,2,FALSE)),"",VLOOKUP($S330,Z:AA,2,FALSE))</f>
        <v/>
      </c>
      <c r="AC330" s="4"/>
      <c r="AD330" s="4"/>
    </row>
    <row r="331" spans="1:30" x14ac:dyDescent="0.35">
      <c r="A331" s="149">
        <v>322</v>
      </c>
      <c r="B331" s="63"/>
      <c r="C331" s="63"/>
      <c r="D331" s="122"/>
      <c r="E331" s="111"/>
      <c r="F331" s="112"/>
      <c r="G331" s="113"/>
      <c r="H331" s="63"/>
      <c r="I331" s="66"/>
      <c r="J331" s="64"/>
      <c r="K331" s="67"/>
      <c r="L331" s="164"/>
      <c r="M331" s="164"/>
      <c r="N331" s="15" t="str">
        <f t="shared" si="61"/>
        <v/>
      </c>
      <c r="O331" s="15" t="str">
        <f t="shared" si="62"/>
        <v/>
      </c>
      <c r="P331" s="15" t="str">
        <f t="shared" si="63"/>
        <v/>
      </c>
      <c r="Q331" s="4"/>
      <c r="R331" s="4"/>
      <c r="S331" s="108">
        <v>322</v>
      </c>
      <c r="T331" s="108">
        <f t="shared" ref="T331:T394" si="70">IF(LEN(N331)&gt;0,T330+1,T330+0)</f>
        <v>0</v>
      </c>
      <c r="U331" s="108" t="str">
        <f t="shared" si="64"/>
        <v/>
      </c>
      <c r="V331" s="28" t="str">
        <f t="shared" si="65"/>
        <v/>
      </c>
      <c r="W331" s="108">
        <f t="shared" ref="W331:W394" si="71">IF(LEN(O331)&gt;0,W330+1,W330+0)</f>
        <v>0</v>
      </c>
      <c r="X331" s="108" t="str">
        <f t="shared" si="66"/>
        <v/>
      </c>
      <c r="Y331" s="28" t="str">
        <f t="shared" si="67"/>
        <v/>
      </c>
      <c r="Z331" s="108">
        <f t="shared" ref="Z331:Z394" si="72">IF(LEN(P331)&gt;0,Z330+1,Z330+0)</f>
        <v>0</v>
      </c>
      <c r="AA331" s="108" t="str">
        <f t="shared" si="68"/>
        <v/>
      </c>
      <c r="AB331" s="28" t="str">
        <f t="shared" si="69"/>
        <v/>
      </c>
      <c r="AC331" s="4"/>
      <c r="AD331" s="4"/>
    </row>
    <row r="332" spans="1:30" x14ac:dyDescent="0.35">
      <c r="A332" s="149">
        <v>323</v>
      </c>
      <c r="B332" s="63"/>
      <c r="C332" s="63"/>
      <c r="D332" s="122"/>
      <c r="E332" s="111"/>
      <c r="F332" s="112"/>
      <c r="G332" s="113"/>
      <c r="H332" s="63"/>
      <c r="I332" s="66"/>
      <c r="J332" s="64"/>
      <c r="K332" s="67"/>
      <c r="L332" s="164"/>
      <c r="M332" s="164"/>
      <c r="N332" s="15" t="str">
        <f t="shared" si="61"/>
        <v/>
      </c>
      <c r="O332" s="15" t="str">
        <f t="shared" si="62"/>
        <v/>
      </c>
      <c r="P332" s="15" t="str">
        <f t="shared" si="63"/>
        <v/>
      </c>
      <c r="Q332" s="4"/>
      <c r="R332" s="4"/>
      <c r="S332" s="108">
        <v>323</v>
      </c>
      <c r="T332" s="108">
        <f t="shared" si="70"/>
        <v>0</v>
      </c>
      <c r="U332" s="108" t="str">
        <f t="shared" si="64"/>
        <v/>
      </c>
      <c r="V332" s="28" t="str">
        <f t="shared" si="65"/>
        <v/>
      </c>
      <c r="W332" s="108">
        <f t="shared" si="71"/>
        <v>0</v>
      </c>
      <c r="X332" s="108" t="str">
        <f t="shared" si="66"/>
        <v/>
      </c>
      <c r="Y332" s="28" t="str">
        <f t="shared" si="67"/>
        <v/>
      </c>
      <c r="Z332" s="108">
        <f t="shared" si="72"/>
        <v>0</v>
      </c>
      <c r="AA332" s="108" t="str">
        <f t="shared" si="68"/>
        <v/>
      </c>
      <c r="AB332" s="28" t="str">
        <f t="shared" si="69"/>
        <v/>
      </c>
      <c r="AC332" s="4"/>
      <c r="AD332" s="4"/>
    </row>
    <row r="333" spans="1:30" x14ac:dyDescent="0.35">
      <c r="A333" s="149">
        <v>324</v>
      </c>
      <c r="B333" s="63"/>
      <c r="C333" s="63"/>
      <c r="D333" s="122"/>
      <c r="E333" s="111"/>
      <c r="F333" s="112"/>
      <c r="G333" s="113"/>
      <c r="H333" s="63"/>
      <c r="I333" s="66"/>
      <c r="J333" s="64"/>
      <c r="K333" s="67"/>
      <c r="L333" s="164"/>
      <c r="M333" s="164"/>
      <c r="N333" s="15" t="str">
        <f t="shared" ref="N333:N396" si="73">IF(OR($C333="well", $C333="Centralized Gas Collection System"), IF($J333="monitored as part of a centralized monitoring point", $K333,$B333), "")</f>
        <v/>
      </c>
      <c r="O333" s="15" t="str">
        <f t="shared" si="62"/>
        <v/>
      </c>
      <c r="P333" s="15" t="str">
        <f t="shared" si="63"/>
        <v/>
      </c>
      <c r="Q333" s="4"/>
      <c r="R333" s="4"/>
      <c r="S333" s="108">
        <v>324</v>
      </c>
      <c r="T333" s="108">
        <f t="shared" si="70"/>
        <v>0</v>
      </c>
      <c r="U333" s="108" t="str">
        <f t="shared" si="64"/>
        <v/>
      </c>
      <c r="V333" s="28" t="str">
        <f t="shared" si="65"/>
        <v/>
      </c>
      <c r="W333" s="108">
        <f t="shared" si="71"/>
        <v>0</v>
      </c>
      <c r="X333" s="108" t="str">
        <f t="shared" si="66"/>
        <v/>
      </c>
      <c r="Y333" s="28" t="str">
        <f t="shared" si="67"/>
        <v/>
      </c>
      <c r="Z333" s="108">
        <f t="shared" si="72"/>
        <v>0</v>
      </c>
      <c r="AA333" s="108" t="str">
        <f t="shared" si="68"/>
        <v/>
      </c>
      <c r="AB333" s="28" t="str">
        <f t="shared" si="69"/>
        <v/>
      </c>
      <c r="AC333" s="4"/>
      <c r="AD333" s="4"/>
    </row>
    <row r="334" spans="1:30" x14ac:dyDescent="0.35">
      <c r="A334" s="149">
        <v>325</v>
      </c>
      <c r="B334" s="63"/>
      <c r="C334" s="63"/>
      <c r="D334" s="122"/>
      <c r="E334" s="111"/>
      <c r="F334" s="112"/>
      <c r="G334" s="113"/>
      <c r="H334" s="63"/>
      <c r="I334" s="66"/>
      <c r="J334" s="64"/>
      <c r="K334" s="67"/>
      <c r="L334" s="164"/>
      <c r="M334" s="164"/>
      <c r="N334" s="15" t="str">
        <f t="shared" si="73"/>
        <v/>
      </c>
      <c r="O334" s="15" t="str">
        <f t="shared" si="62"/>
        <v/>
      </c>
      <c r="P334" s="15" t="str">
        <f t="shared" si="63"/>
        <v/>
      </c>
      <c r="Q334" s="4"/>
      <c r="R334" s="4"/>
      <c r="S334" s="108">
        <v>325</v>
      </c>
      <c r="T334" s="108">
        <f t="shared" si="70"/>
        <v>0</v>
      </c>
      <c r="U334" s="108" t="str">
        <f t="shared" si="64"/>
        <v/>
      </c>
      <c r="V334" s="28" t="str">
        <f t="shared" si="65"/>
        <v/>
      </c>
      <c r="W334" s="108">
        <f t="shared" si="71"/>
        <v>0</v>
      </c>
      <c r="X334" s="108" t="str">
        <f t="shared" si="66"/>
        <v/>
      </c>
      <c r="Y334" s="28" t="str">
        <f t="shared" si="67"/>
        <v/>
      </c>
      <c r="Z334" s="108">
        <f t="shared" si="72"/>
        <v>0</v>
      </c>
      <c r="AA334" s="108" t="str">
        <f t="shared" si="68"/>
        <v/>
      </c>
      <c r="AB334" s="28" t="str">
        <f t="shared" si="69"/>
        <v/>
      </c>
      <c r="AC334" s="4"/>
      <c r="AD334" s="4"/>
    </row>
    <row r="335" spans="1:30" x14ac:dyDescent="0.35">
      <c r="A335" s="149">
        <v>326</v>
      </c>
      <c r="B335" s="63"/>
      <c r="C335" s="63"/>
      <c r="D335" s="122"/>
      <c r="E335" s="111"/>
      <c r="F335" s="112"/>
      <c r="G335" s="113"/>
      <c r="H335" s="63"/>
      <c r="I335" s="66"/>
      <c r="J335" s="64"/>
      <c r="K335" s="67"/>
      <c r="L335" s="164"/>
      <c r="M335" s="164"/>
      <c r="N335" s="15" t="str">
        <f t="shared" si="73"/>
        <v/>
      </c>
      <c r="O335" s="15" t="str">
        <f t="shared" si="62"/>
        <v/>
      </c>
      <c r="P335" s="15" t="str">
        <f t="shared" si="63"/>
        <v/>
      </c>
      <c r="Q335" s="4"/>
      <c r="R335" s="4"/>
      <c r="S335" s="108">
        <v>326</v>
      </c>
      <c r="T335" s="108">
        <f t="shared" si="70"/>
        <v>0</v>
      </c>
      <c r="U335" s="108" t="str">
        <f t="shared" si="64"/>
        <v/>
      </c>
      <c r="V335" s="28" t="str">
        <f t="shared" si="65"/>
        <v/>
      </c>
      <c r="W335" s="108">
        <f t="shared" si="71"/>
        <v>0</v>
      </c>
      <c r="X335" s="108" t="str">
        <f t="shared" si="66"/>
        <v/>
      </c>
      <c r="Y335" s="28" t="str">
        <f t="shared" si="67"/>
        <v/>
      </c>
      <c r="Z335" s="108">
        <f t="shared" si="72"/>
        <v>0</v>
      </c>
      <c r="AA335" s="108" t="str">
        <f t="shared" si="68"/>
        <v/>
      </c>
      <c r="AB335" s="28" t="str">
        <f t="shared" si="69"/>
        <v/>
      </c>
      <c r="AC335" s="4"/>
      <c r="AD335" s="4"/>
    </row>
    <row r="336" spans="1:30" x14ac:dyDescent="0.35">
      <c r="A336" s="149">
        <v>327</v>
      </c>
      <c r="B336" s="63"/>
      <c r="C336" s="63"/>
      <c r="D336" s="122"/>
      <c r="E336" s="111"/>
      <c r="F336" s="112"/>
      <c r="G336" s="113"/>
      <c r="H336" s="63"/>
      <c r="I336" s="66"/>
      <c r="J336" s="64"/>
      <c r="K336" s="67"/>
      <c r="L336" s="164"/>
      <c r="M336" s="164"/>
      <c r="N336" s="15" t="str">
        <f t="shared" si="73"/>
        <v/>
      </c>
      <c r="O336" s="15" t="str">
        <f t="shared" si="62"/>
        <v/>
      </c>
      <c r="P336" s="15" t="str">
        <f t="shared" si="63"/>
        <v/>
      </c>
      <c r="Q336" s="4"/>
      <c r="R336" s="4"/>
      <c r="S336" s="108">
        <v>327</v>
      </c>
      <c r="T336" s="108">
        <f t="shared" si="70"/>
        <v>0</v>
      </c>
      <c r="U336" s="108" t="str">
        <f t="shared" si="64"/>
        <v/>
      </c>
      <c r="V336" s="28" t="str">
        <f t="shared" si="65"/>
        <v/>
      </c>
      <c r="W336" s="108">
        <f t="shared" si="71"/>
        <v>0</v>
      </c>
      <c r="X336" s="108" t="str">
        <f t="shared" si="66"/>
        <v/>
      </c>
      <c r="Y336" s="28" t="str">
        <f t="shared" si="67"/>
        <v/>
      </c>
      <c r="Z336" s="108">
        <f t="shared" si="72"/>
        <v>0</v>
      </c>
      <c r="AA336" s="108" t="str">
        <f t="shared" si="68"/>
        <v/>
      </c>
      <c r="AB336" s="28" t="str">
        <f t="shared" si="69"/>
        <v/>
      </c>
      <c r="AC336" s="4"/>
      <c r="AD336" s="4"/>
    </row>
    <row r="337" spans="1:30" x14ac:dyDescent="0.35">
      <c r="A337" s="149">
        <v>328</v>
      </c>
      <c r="B337" s="63"/>
      <c r="C337" s="63"/>
      <c r="D337" s="122"/>
      <c r="E337" s="111"/>
      <c r="F337" s="112"/>
      <c r="G337" s="113"/>
      <c r="H337" s="63"/>
      <c r="I337" s="66"/>
      <c r="J337" s="64"/>
      <c r="K337" s="67"/>
      <c r="L337" s="164"/>
      <c r="M337" s="164"/>
      <c r="N337" s="15" t="str">
        <f t="shared" si="73"/>
        <v/>
      </c>
      <c r="O337" s="15" t="str">
        <f t="shared" si="62"/>
        <v/>
      </c>
      <c r="P337" s="15" t="str">
        <f t="shared" si="63"/>
        <v/>
      </c>
      <c r="Q337" s="4"/>
      <c r="R337" s="4"/>
      <c r="S337" s="108">
        <v>328</v>
      </c>
      <c r="T337" s="108">
        <f t="shared" si="70"/>
        <v>0</v>
      </c>
      <c r="U337" s="108" t="str">
        <f t="shared" si="64"/>
        <v/>
      </c>
      <c r="V337" s="28" t="str">
        <f t="shared" si="65"/>
        <v/>
      </c>
      <c r="W337" s="108">
        <f t="shared" si="71"/>
        <v>0</v>
      </c>
      <c r="X337" s="108" t="str">
        <f t="shared" si="66"/>
        <v/>
      </c>
      <c r="Y337" s="28" t="str">
        <f t="shared" si="67"/>
        <v/>
      </c>
      <c r="Z337" s="108">
        <f t="shared" si="72"/>
        <v>0</v>
      </c>
      <c r="AA337" s="108" t="str">
        <f t="shared" si="68"/>
        <v/>
      </c>
      <c r="AB337" s="28" t="str">
        <f t="shared" si="69"/>
        <v/>
      </c>
      <c r="AC337" s="4"/>
      <c r="AD337" s="4"/>
    </row>
    <row r="338" spans="1:30" x14ac:dyDescent="0.35">
      <c r="A338" s="149">
        <v>329</v>
      </c>
      <c r="B338" s="63"/>
      <c r="C338" s="63"/>
      <c r="D338" s="122"/>
      <c r="E338" s="111"/>
      <c r="F338" s="112"/>
      <c r="G338" s="113"/>
      <c r="H338" s="63"/>
      <c r="I338" s="66"/>
      <c r="J338" s="64"/>
      <c r="K338" s="67"/>
      <c r="L338" s="164"/>
      <c r="M338" s="164"/>
      <c r="N338" s="15" t="str">
        <f t="shared" si="73"/>
        <v/>
      </c>
      <c r="O338" s="15" t="str">
        <f t="shared" si="62"/>
        <v/>
      </c>
      <c r="P338" s="15" t="str">
        <f t="shared" si="63"/>
        <v/>
      </c>
      <c r="Q338" s="4"/>
      <c r="R338" s="4"/>
      <c r="S338" s="108">
        <v>329</v>
      </c>
      <c r="T338" s="108">
        <f t="shared" si="70"/>
        <v>0</v>
      </c>
      <c r="U338" s="108" t="str">
        <f t="shared" si="64"/>
        <v/>
      </c>
      <c r="V338" s="28" t="str">
        <f t="shared" si="65"/>
        <v/>
      </c>
      <c r="W338" s="108">
        <f t="shared" si="71"/>
        <v>0</v>
      </c>
      <c r="X338" s="108" t="str">
        <f t="shared" si="66"/>
        <v/>
      </c>
      <c r="Y338" s="28" t="str">
        <f t="shared" si="67"/>
        <v/>
      </c>
      <c r="Z338" s="108">
        <f t="shared" si="72"/>
        <v>0</v>
      </c>
      <c r="AA338" s="108" t="str">
        <f t="shared" si="68"/>
        <v/>
      </c>
      <c r="AB338" s="28" t="str">
        <f t="shared" si="69"/>
        <v/>
      </c>
      <c r="AC338" s="4"/>
      <c r="AD338" s="4"/>
    </row>
    <row r="339" spans="1:30" x14ac:dyDescent="0.35">
      <c r="A339" s="149">
        <v>330</v>
      </c>
      <c r="B339" s="63"/>
      <c r="C339" s="63"/>
      <c r="D339" s="122"/>
      <c r="E339" s="111"/>
      <c r="F339" s="112"/>
      <c r="G339" s="113"/>
      <c r="H339" s="63"/>
      <c r="I339" s="66"/>
      <c r="J339" s="64"/>
      <c r="K339" s="67"/>
      <c r="L339" s="164"/>
      <c r="M339" s="164"/>
      <c r="N339" s="15" t="str">
        <f t="shared" si="73"/>
        <v/>
      </c>
      <c r="O339" s="15" t="str">
        <f t="shared" si="62"/>
        <v/>
      </c>
      <c r="P339" s="15" t="str">
        <f t="shared" si="63"/>
        <v/>
      </c>
      <c r="Q339" s="4"/>
      <c r="R339" s="4"/>
      <c r="S339" s="108">
        <v>330</v>
      </c>
      <c r="T339" s="108">
        <f t="shared" si="70"/>
        <v>0</v>
      </c>
      <c r="U339" s="108" t="str">
        <f t="shared" si="64"/>
        <v/>
      </c>
      <c r="V339" s="28" t="str">
        <f t="shared" si="65"/>
        <v/>
      </c>
      <c r="W339" s="108">
        <f t="shared" si="71"/>
        <v>0</v>
      </c>
      <c r="X339" s="108" t="str">
        <f t="shared" si="66"/>
        <v/>
      </c>
      <c r="Y339" s="28" t="str">
        <f t="shared" si="67"/>
        <v/>
      </c>
      <c r="Z339" s="108">
        <f t="shared" si="72"/>
        <v>0</v>
      </c>
      <c r="AA339" s="108" t="str">
        <f t="shared" si="68"/>
        <v/>
      </c>
      <c r="AB339" s="28" t="str">
        <f t="shared" si="69"/>
        <v/>
      </c>
      <c r="AC339" s="4"/>
      <c r="AD339" s="4"/>
    </row>
    <row r="340" spans="1:30" x14ac:dyDescent="0.35">
      <c r="A340" s="149">
        <v>331</v>
      </c>
      <c r="B340" s="63"/>
      <c r="C340" s="63"/>
      <c r="D340" s="122"/>
      <c r="E340" s="111"/>
      <c r="F340" s="112"/>
      <c r="G340" s="113"/>
      <c r="H340" s="63"/>
      <c r="I340" s="66"/>
      <c r="J340" s="64"/>
      <c r="K340" s="67"/>
      <c r="L340" s="164"/>
      <c r="M340" s="164"/>
      <c r="N340" s="15" t="str">
        <f t="shared" si="73"/>
        <v/>
      </c>
      <c r="O340" s="15" t="str">
        <f t="shared" si="62"/>
        <v/>
      </c>
      <c r="P340" s="15" t="str">
        <f t="shared" si="63"/>
        <v/>
      </c>
      <c r="Q340" s="4"/>
      <c r="R340" s="4"/>
      <c r="S340" s="108">
        <v>331</v>
      </c>
      <c r="T340" s="108">
        <f t="shared" si="70"/>
        <v>0</v>
      </c>
      <c r="U340" s="108" t="str">
        <f t="shared" si="64"/>
        <v/>
      </c>
      <c r="V340" s="28" t="str">
        <f t="shared" si="65"/>
        <v/>
      </c>
      <c r="W340" s="108">
        <f t="shared" si="71"/>
        <v>0</v>
      </c>
      <c r="X340" s="108" t="str">
        <f t="shared" si="66"/>
        <v/>
      </c>
      <c r="Y340" s="28" t="str">
        <f t="shared" si="67"/>
        <v/>
      </c>
      <c r="Z340" s="108">
        <f t="shared" si="72"/>
        <v>0</v>
      </c>
      <c r="AA340" s="108" t="str">
        <f t="shared" si="68"/>
        <v/>
      </c>
      <c r="AB340" s="28" t="str">
        <f t="shared" si="69"/>
        <v/>
      </c>
      <c r="AC340" s="4"/>
      <c r="AD340" s="4"/>
    </row>
    <row r="341" spans="1:30" x14ac:dyDescent="0.35">
      <c r="A341" s="149">
        <v>332</v>
      </c>
      <c r="B341" s="63"/>
      <c r="C341" s="63"/>
      <c r="D341" s="122"/>
      <c r="E341" s="111"/>
      <c r="F341" s="112"/>
      <c r="G341" s="113"/>
      <c r="H341" s="63"/>
      <c r="I341" s="66"/>
      <c r="J341" s="64"/>
      <c r="K341" s="67"/>
      <c r="L341" s="164"/>
      <c r="M341" s="164"/>
      <c r="N341" s="15" t="str">
        <f t="shared" si="73"/>
        <v/>
      </c>
      <c r="O341" s="15" t="str">
        <f t="shared" si="62"/>
        <v/>
      </c>
      <c r="P341" s="15" t="str">
        <f t="shared" si="63"/>
        <v/>
      </c>
      <c r="Q341" s="4"/>
      <c r="R341" s="4"/>
      <c r="S341" s="108">
        <v>332</v>
      </c>
      <c r="T341" s="108">
        <f t="shared" si="70"/>
        <v>0</v>
      </c>
      <c r="U341" s="108" t="str">
        <f t="shared" si="64"/>
        <v/>
      </c>
      <c r="V341" s="28" t="str">
        <f t="shared" si="65"/>
        <v/>
      </c>
      <c r="W341" s="108">
        <f t="shared" si="71"/>
        <v>0</v>
      </c>
      <c r="X341" s="108" t="str">
        <f t="shared" si="66"/>
        <v/>
      </c>
      <c r="Y341" s="28" t="str">
        <f t="shared" si="67"/>
        <v/>
      </c>
      <c r="Z341" s="108">
        <f t="shared" si="72"/>
        <v>0</v>
      </c>
      <c r="AA341" s="108" t="str">
        <f t="shared" si="68"/>
        <v/>
      </c>
      <c r="AB341" s="28" t="str">
        <f t="shared" si="69"/>
        <v/>
      </c>
      <c r="AC341" s="4"/>
      <c r="AD341" s="4"/>
    </row>
    <row r="342" spans="1:30" x14ac:dyDescent="0.35">
      <c r="A342" s="149">
        <v>333</v>
      </c>
      <c r="B342" s="63"/>
      <c r="C342" s="63"/>
      <c r="D342" s="122"/>
      <c r="E342" s="111"/>
      <c r="F342" s="112"/>
      <c r="G342" s="113"/>
      <c r="H342" s="63"/>
      <c r="I342" s="66"/>
      <c r="J342" s="64"/>
      <c r="K342" s="67"/>
      <c r="L342" s="164"/>
      <c r="M342" s="164"/>
      <c r="N342" s="15" t="str">
        <f t="shared" si="73"/>
        <v/>
      </c>
      <c r="O342" s="15" t="str">
        <f t="shared" si="62"/>
        <v/>
      </c>
      <c r="P342" s="15" t="str">
        <f t="shared" si="63"/>
        <v/>
      </c>
      <c r="Q342" s="4"/>
      <c r="R342" s="4"/>
      <c r="S342" s="108">
        <v>333</v>
      </c>
      <c r="T342" s="108">
        <f t="shared" si="70"/>
        <v>0</v>
      </c>
      <c r="U342" s="108" t="str">
        <f t="shared" si="64"/>
        <v/>
      </c>
      <c r="V342" s="28" t="str">
        <f t="shared" si="65"/>
        <v/>
      </c>
      <c r="W342" s="108">
        <f t="shared" si="71"/>
        <v>0</v>
      </c>
      <c r="X342" s="108" t="str">
        <f t="shared" si="66"/>
        <v/>
      </c>
      <c r="Y342" s="28" t="str">
        <f t="shared" si="67"/>
        <v/>
      </c>
      <c r="Z342" s="108">
        <f t="shared" si="72"/>
        <v>0</v>
      </c>
      <c r="AA342" s="108" t="str">
        <f t="shared" si="68"/>
        <v/>
      </c>
      <c r="AB342" s="28" t="str">
        <f t="shared" si="69"/>
        <v/>
      </c>
      <c r="AC342" s="4"/>
      <c r="AD342" s="4"/>
    </row>
    <row r="343" spans="1:30" x14ac:dyDescent="0.35">
      <c r="A343" s="149">
        <v>334</v>
      </c>
      <c r="B343" s="63"/>
      <c r="C343" s="63"/>
      <c r="D343" s="122"/>
      <c r="E343" s="111"/>
      <c r="F343" s="112"/>
      <c r="G343" s="113"/>
      <c r="H343" s="63"/>
      <c r="I343" s="66"/>
      <c r="J343" s="64"/>
      <c r="K343" s="67"/>
      <c r="L343" s="164"/>
      <c r="M343" s="164"/>
      <c r="N343" s="15" t="str">
        <f t="shared" si="73"/>
        <v/>
      </c>
      <c r="O343" s="15" t="str">
        <f t="shared" si="62"/>
        <v/>
      </c>
      <c r="P343" s="15" t="str">
        <f t="shared" si="63"/>
        <v/>
      </c>
      <c r="Q343" s="4"/>
      <c r="R343" s="4"/>
      <c r="S343" s="108">
        <v>334</v>
      </c>
      <c r="T343" s="108">
        <f t="shared" si="70"/>
        <v>0</v>
      </c>
      <c r="U343" s="108" t="str">
        <f t="shared" si="64"/>
        <v/>
      </c>
      <c r="V343" s="28" t="str">
        <f t="shared" si="65"/>
        <v/>
      </c>
      <c r="W343" s="108">
        <f t="shared" si="71"/>
        <v>0</v>
      </c>
      <c r="X343" s="108" t="str">
        <f t="shared" si="66"/>
        <v/>
      </c>
      <c r="Y343" s="28" t="str">
        <f t="shared" si="67"/>
        <v/>
      </c>
      <c r="Z343" s="108">
        <f t="shared" si="72"/>
        <v>0</v>
      </c>
      <c r="AA343" s="108" t="str">
        <f t="shared" si="68"/>
        <v/>
      </c>
      <c r="AB343" s="28" t="str">
        <f t="shared" si="69"/>
        <v/>
      </c>
      <c r="AC343" s="4"/>
      <c r="AD343" s="4"/>
    </row>
    <row r="344" spans="1:30" x14ac:dyDescent="0.35">
      <c r="A344" s="149">
        <v>335</v>
      </c>
      <c r="B344" s="63"/>
      <c r="C344" s="63"/>
      <c r="D344" s="122"/>
      <c r="E344" s="111"/>
      <c r="F344" s="112"/>
      <c r="G344" s="113"/>
      <c r="H344" s="63"/>
      <c r="I344" s="66"/>
      <c r="J344" s="64"/>
      <c r="K344" s="67"/>
      <c r="L344" s="164"/>
      <c r="M344" s="164"/>
      <c r="N344" s="15" t="str">
        <f t="shared" si="73"/>
        <v/>
      </c>
      <c r="O344" s="15" t="str">
        <f t="shared" si="62"/>
        <v/>
      </c>
      <c r="P344" s="15" t="str">
        <f t="shared" si="63"/>
        <v/>
      </c>
      <c r="Q344" s="4"/>
      <c r="R344" s="4"/>
      <c r="S344" s="108">
        <v>335</v>
      </c>
      <c r="T344" s="108">
        <f t="shared" si="70"/>
        <v>0</v>
      </c>
      <c r="U344" s="108" t="str">
        <f t="shared" si="64"/>
        <v/>
      </c>
      <c r="V344" s="28" t="str">
        <f t="shared" si="65"/>
        <v/>
      </c>
      <c r="W344" s="108">
        <f t="shared" si="71"/>
        <v>0</v>
      </c>
      <c r="X344" s="108" t="str">
        <f t="shared" si="66"/>
        <v/>
      </c>
      <c r="Y344" s="28" t="str">
        <f t="shared" si="67"/>
        <v/>
      </c>
      <c r="Z344" s="108">
        <f t="shared" si="72"/>
        <v>0</v>
      </c>
      <c r="AA344" s="108" t="str">
        <f t="shared" si="68"/>
        <v/>
      </c>
      <c r="AB344" s="28" t="str">
        <f t="shared" si="69"/>
        <v/>
      </c>
      <c r="AC344" s="4"/>
      <c r="AD344" s="4"/>
    </row>
    <row r="345" spans="1:30" x14ac:dyDescent="0.35">
      <c r="A345" s="149">
        <v>336</v>
      </c>
      <c r="B345" s="63"/>
      <c r="C345" s="63"/>
      <c r="D345" s="122"/>
      <c r="E345" s="111"/>
      <c r="F345" s="112"/>
      <c r="G345" s="113"/>
      <c r="H345" s="63"/>
      <c r="I345" s="66"/>
      <c r="J345" s="64"/>
      <c r="K345" s="67"/>
      <c r="L345" s="164"/>
      <c r="M345" s="164"/>
      <c r="N345" s="15" t="str">
        <f t="shared" si="73"/>
        <v/>
      </c>
      <c r="O345" s="15" t="str">
        <f t="shared" si="62"/>
        <v/>
      </c>
      <c r="P345" s="15" t="str">
        <f t="shared" si="63"/>
        <v/>
      </c>
      <c r="Q345" s="4"/>
      <c r="R345" s="4"/>
      <c r="S345" s="108">
        <v>336</v>
      </c>
      <c r="T345" s="108">
        <f t="shared" si="70"/>
        <v>0</v>
      </c>
      <c r="U345" s="108" t="str">
        <f t="shared" si="64"/>
        <v/>
      </c>
      <c r="V345" s="28" t="str">
        <f t="shared" si="65"/>
        <v/>
      </c>
      <c r="W345" s="108">
        <f t="shared" si="71"/>
        <v>0</v>
      </c>
      <c r="X345" s="108" t="str">
        <f t="shared" si="66"/>
        <v/>
      </c>
      <c r="Y345" s="28" t="str">
        <f t="shared" si="67"/>
        <v/>
      </c>
      <c r="Z345" s="108">
        <f t="shared" si="72"/>
        <v>0</v>
      </c>
      <c r="AA345" s="108" t="str">
        <f t="shared" si="68"/>
        <v/>
      </c>
      <c r="AB345" s="28" t="str">
        <f t="shared" si="69"/>
        <v/>
      </c>
      <c r="AC345" s="4"/>
      <c r="AD345" s="4"/>
    </row>
    <row r="346" spans="1:30" x14ac:dyDescent="0.35">
      <c r="A346" s="149">
        <v>337</v>
      </c>
      <c r="B346" s="63"/>
      <c r="C346" s="63"/>
      <c r="D346" s="122"/>
      <c r="E346" s="111"/>
      <c r="F346" s="112"/>
      <c r="G346" s="113"/>
      <c r="H346" s="63"/>
      <c r="I346" s="66"/>
      <c r="J346" s="64"/>
      <c r="K346" s="67"/>
      <c r="L346" s="164"/>
      <c r="M346" s="164"/>
      <c r="N346" s="15" t="str">
        <f t="shared" si="73"/>
        <v/>
      </c>
      <c r="O346" s="15" t="str">
        <f t="shared" si="62"/>
        <v/>
      </c>
      <c r="P346" s="15" t="str">
        <f t="shared" si="63"/>
        <v/>
      </c>
      <c r="Q346" s="4"/>
      <c r="R346" s="4"/>
      <c r="S346" s="108">
        <v>337</v>
      </c>
      <c r="T346" s="108">
        <f t="shared" si="70"/>
        <v>0</v>
      </c>
      <c r="U346" s="108" t="str">
        <f t="shared" si="64"/>
        <v/>
      </c>
      <c r="V346" s="28" t="str">
        <f t="shared" si="65"/>
        <v/>
      </c>
      <c r="W346" s="108">
        <f t="shared" si="71"/>
        <v>0</v>
      </c>
      <c r="X346" s="108" t="str">
        <f t="shared" si="66"/>
        <v/>
      </c>
      <c r="Y346" s="28" t="str">
        <f t="shared" si="67"/>
        <v/>
      </c>
      <c r="Z346" s="108">
        <f t="shared" si="72"/>
        <v>0</v>
      </c>
      <c r="AA346" s="108" t="str">
        <f t="shared" si="68"/>
        <v/>
      </c>
      <c r="AB346" s="28" t="str">
        <f t="shared" si="69"/>
        <v/>
      </c>
      <c r="AC346" s="4"/>
      <c r="AD346" s="4"/>
    </row>
    <row r="347" spans="1:30" x14ac:dyDescent="0.35">
      <c r="A347" s="149">
        <v>338</v>
      </c>
      <c r="B347" s="63"/>
      <c r="C347" s="63"/>
      <c r="D347" s="122"/>
      <c r="E347" s="111"/>
      <c r="F347" s="112"/>
      <c r="G347" s="113"/>
      <c r="H347" s="63"/>
      <c r="I347" s="66"/>
      <c r="J347" s="64"/>
      <c r="K347" s="67"/>
      <c r="L347" s="164"/>
      <c r="M347" s="164"/>
      <c r="N347" s="15" t="str">
        <f t="shared" si="73"/>
        <v/>
      </c>
      <c r="O347" s="15" t="str">
        <f t="shared" si="62"/>
        <v/>
      </c>
      <c r="P347" s="15" t="str">
        <f t="shared" si="63"/>
        <v/>
      </c>
      <c r="Q347" s="4"/>
      <c r="R347" s="4"/>
      <c r="S347" s="108">
        <v>338</v>
      </c>
      <c r="T347" s="108">
        <f t="shared" si="70"/>
        <v>0</v>
      </c>
      <c r="U347" s="108" t="str">
        <f t="shared" si="64"/>
        <v/>
      </c>
      <c r="V347" s="28" t="str">
        <f t="shared" si="65"/>
        <v/>
      </c>
      <c r="W347" s="108">
        <f t="shared" si="71"/>
        <v>0</v>
      </c>
      <c r="X347" s="108" t="str">
        <f t="shared" si="66"/>
        <v/>
      </c>
      <c r="Y347" s="28" t="str">
        <f t="shared" si="67"/>
        <v/>
      </c>
      <c r="Z347" s="108">
        <f t="shared" si="72"/>
        <v>0</v>
      </c>
      <c r="AA347" s="108" t="str">
        <f t="shared" si="68"/>
        <v/>
      </c>
      <c r="AB347" s="28" t="str">
        <f t="shared" si="69"/>
        <v/>
      </c>
      <c r="AC347" s="4"/>
      <c r="AD347" s="4"/>
    </row>
    <row r="348" spans="1:30" x14ac:dyDescent="0.35">
      <c r="A348" s="149">
        <v>339</v>
      </c>
      <c r="B348" s="63"/>
      <c r="C348" s="63"/>
      <c r="D348" s="122"/>
      <c r="E348" s="111"/>
      <c r="F348" s="112"/>
      <c r="G348" s="113"/>
      <c r="H348" s="63"/>
      <c r="I348" s="66"/>
      <c r="J348" s="64"/>
      <c r="K348" s="67"/>
      <c r="L348" s="164"/>
      <c r="M348" s="164"/>
      <c r="N348" s="15" t="str">
        <f t="shared" si="73"/>
        <v/>
      </c>
      <c r="O348" s="15" t="str">
        <f t="shared" si="62"/>
        <v/>
      </c>
      <c r="P348" s="15" t="str">
        <f t="shared" si="63"/>
        <v/>
      </c>
      <c r="Q348" s="4"/>
      <c r="R348" s="4"/>
      <c r="S348" s="108">
        <v>339</v>
      </c>
      <c r="T348" s="108">
        <f t="shared" si="70"/>
        <v>0</v>
      </c>
      <c r="U348" s="108" t="str">
        <f t="shared" si="64"/>
        <v/>
      </c>
      <c r="V348" s="28" t="str">
        <f t="shared" si="65"/>
        <v/>
      </c>
      <c r="W348" s="108">
        <f t="shared" si="71"/>
        <v>0</v>
      </c>
      <c r="X348" s="108" t="str">
        <f t="shared" si="66"/>
        <v/>
      </c>
      <c r="Y348" s="28" t="str">
        <f t="shared" si="67"/>
        <v/>
      </c>
      <c r="Z348" s="108">
        <f t="shared" si="72"/>
        <v>0</v>
      </c>
      <c r="AA348" s="108" t="str">
        <f t="shared" si="68"/>
        <v/>
      </c>
      <c r="AB348" s="28" t="str">
        <f t="shared" si="69"/>
        <v/>
      </c>
      <c r="AC348" s="4"/>
      <c r="AD348" s="4"/>
    </row>
    <row r="349" spans="1:30" x14ac:dyDescent="0.35">
      <c r="A349" s="149">
        <v>340</v>
      </c>
      <c r="B349" s="63"/>
      <c r="C349" s="63"/>
      <c r="D349" s="122"/>
      <c r="E349" s="111"/>
      <c r="F349" s="112"/>
      <c r="G349" s="113"/>
      <c r="H349" s="63"/>
      <c r="I349" s="66"/>
      <c r="J349" s="64"/>
      <c r="K349" s="67"/>
      <c r="L349" s="164"/>
      <c r="M349" s="164"/>
      <c r="N349" s="15" t="str">
        <f t="shared" si="73"/>
        <v/>
      </c>
      <c r="O349" s="15" t="str">
        <f t="shared" si="62"/>
        <v/>
      </c>
      <c r="P349" s="15" t="str">
        <f t="shared" si="63"/>
        <v/>
      </c>
      <c r="Q349" s="4"/>
      <c r="R349" s="4"/>
      <c r="S349" s="108">
        <v>340</v>
      </c>
      <c r="T349" s="108">
        <f t="shared" si="70"/>
        <v>0</v>
      </c>
      <c r="U349" s="108" t="str">
        <f t="shared" si="64"/>
        <v/>
      </c>
      <c r="V349" s="28" t="str">
        <f t="shared" si="65"/>
        <v/>
      </c>
      <c r="W349" s="108">
        <f t="shared" si="71"/>
        <v>0</v>
      </c>
      <c r="X349" s="108" t="str">
        <f t="shared" si="66"/>
        <v/>
      </c>
      <c r="Y349" s="28" t="str">
        <f t="shared" si="67"/>
        <v/>
      </c>
      <c r="Z349" s="108">
        <f t="shared" si="72"/>
        <v>0</v>
      </c>
      <c r="AA349" s="108" t="str">
        <f t="shared" si="68"/>
        <v/>
      </c>
      <c r="AB349" s="28" t="str">
        <f t="shared" si="69"/>
        <v/>
      </c>
      <c r="AC349" s="4"/>
      <c r="AD349" s="4"/>
    </row>
    <row r="350" spans="1:30" x14ac:dyDescent="0.35">
      <c r="A350" s="149">
        <v>341</v>
      </c>
      <c r="B350" s="63"/>
      <c r="C350" s="63"/>
      <c r="D350" s="122"/>
      <c r="E350" s="111"/>
      <c r="F350" s="112"/>
      <c r="G350" s="113"/>
      <c r="H350" s="63"/>
      <c r="I350" s="66"/>
      <c r="J350" s="64"/>
      <c r="K350" s="67"/>
      <c r="L350" s="164"/>
      <c r="M350" s="164"/>
      <c r="N350" s="15" t="str">
        <f t="shared" si="73"/>
        <v/>
      </c>
      <c r="O350" s="15" t="str">
        <f t="shared" si="62"/>
        <v/>
      </c>
      <c r="P350" s="15" t="str">
        <f t="shared" si="63"/>
        <v/>
      </c>
      <c r="Q350" s="4"/>
      <c r="R350" s="4"/>
      <c r="S350" s="108">
        <v>341</v>
      </c>
      <c r="T350" s="108">
        <f t="shared" si="70"/>
        <v>0</v>
      </c>
      <c r="U350" s="108" t="str">
        <f t="shared" si="64"/>
        <v/>
      </c>
      <c r="V350" s="28" t="str">
        <f t="shared" si="65"/>
        <v/>
      </c>
      <c r="W350" s="108">
        <f t="shared" si="71"/>
        <v>0</v>
      </c>
      <c r="X350" s="108" t="str">
        <f t="shared" si="66"/>
        <v/>
      </c>
      <c r="Y350" s="28" t="str">
        <f t="shared" si="67"/>
        <v/>
      </c>
      <c r="Z350" s="108">
        <f t="shared" si="72"/>
        <v>0</v>
      </c>
      <c r="AA350" s="108" t="str">
        <f t="shared" si="68"/>
        <v/>
      </c>
      <c r="AB350" s="28" t="str">
        <f t="shared" si="69"/>
        <v/>
      </c>
      <c r="AC350" s="4"/>
      <c r="AD350" s="4"/>
    </row>
    <row r="351" spans="1:30" x14ac:dyDescent="0.35">
      <c r="A351" s="149">
        <v>342</v>
      </c>
      <c r="B351" s="63"/>
      <c r="C351" s="63"/>
      <c r="D351" s="122"/>
      <c r="E351" s="111"/>
      <c r="F351" s="112"/>
      <c r="G351" s="113"/>
      <c r="H351" s="63"/>
      <c r="I351" s="66"/>
      <c r="J351" s="64"/>
      <c r="K351" s="67"/>
      <c r="L351" s="164"/>
      <c r="M351" s="164"/>
      <c r="N351" s="15" t="str">
        <f t="shared" si="73"/>
        <v/>
      </c>
      <c r="O351" s="15" t="str">
        <f t="shared" si="62"/>
        <v/>
      </c>
      <c r="P351" s="15" t="str">
        <f t="shared" si="63"/>
        <v/>
      </c>
      <c r="Q351" s="4"/>
      <c r="R351" s="4"/>
      <c r="S351" s="108">
        <v>342</v>
      </c>
      <c r="T351" s="108">
        <f t="shared" si="70"/>
        <v>0</v>
      </c>
      <c r="U351" s="108" t="str">
        <f t="shared" si="64"/>
        <v/>
      </c>
      <c r="V351" s="28" t="str">
        <f t="shared" si="65"/>
        <v/>
      </c>
      <c r="W351" s="108">
        <f t="shared" si="71"/>
        <v>0</v>
      </c>
      <c r="X351" s="108" t="str">
        <f t="shared" si="66"/>
        <v/>
      </c>
      <c r="Y351" s="28" t="str">
        <f t="shared" si="67"/>
        <v/>
      </c>
      <c r="Z351" s="108">
        <f t="shared" si="72"/>
        <v>0</v>
      </c>
      <c r="AA351" s="108" t="str">
        <f t="shared" si="68"/>
        <v/>
      </c>
      <c r="AB351" s="28" t="str">
        <f t="shared" si="69"/>
        <v/>
      </c>
      <c r="AC351" s="4"/>
      <c r="AD351" s="4"/>
    </row>
    <row r="352" spans="1:30" x14ac:dyDescent="0.35">
      <c r="A352" s="149">
        <v>343</v>
      </c>
      <c r="B352" s="63"/>
      <c r="C352" s="63"/>
      <c r="D352" s="122"/>
      <c r="E352" s="111"/>
      <c r="F352" s="112"/>
      <c r="G352" s="113"/>
      <c r="H352" s="63"/>
      <c r="I352" s="66"/>
      <c r="J352" s="64"/>
      <c r="K352" s="67"/>
      <c r="L352" s="164"/>
      <c r="M352" s="164"/>
      <c r="N352" s="15" t="str">
        <f t="shared" si="73"/>
        <v/>
      </c>
      <c r="O352" s="15" t="str">
        <f t="shared" si="62"/>
        <v/>
      </c>
      <c r="P352" s="15" t="str">
        <f t="shared" si="63"/>
        <v/>
      </c>
      <c r="Q352" s="4"/>
      <c r="R352" s="4"/>
      <c r="S352" s="108">
        <v>343</v>
      </c>
      <c r="T352" s="108">
        <f t="shared" si="70"/>
        <v>0</v>
      </c>
      <c r="U352" s="108" t="str">
        <f t="shared" si="64"/>
        <v/>
      </c>
      <c r="V352" s="28" t="str">
        <f t="shared" si="65"/>
        <v/>
      </c>
      <c r="W352" s="108">
        <f t="shared" si="71"/>
        <v>0</v>
      </c>
      <c r="X352" s="108" t="str">
        <f t="shared" si="66"/>
        <v/>
      </c>
      <c r="Y352" s="28" t="str">
        <f t="shared" si="67"/>
        <v/>
      </c>
      <c r="Z352" s="108">
        <f t="shared" si="72"/>
        <v>0</v>
      </c>
      <c r="AA352" s="108" t="str">
        <f t="shared" si="68"/>
        <v/>
      </c>
      <c r="AB352" s="28" t="str">
        <f t="shared" si="69"/>
        <v/>
      </c>
      <c r="AC352" s="4"/>
      <c r="AD352" s="4"/>
    </row>
    <row r="353" spans="1:30" x14ac:dyDescent="0.35">
      <c r="A353" s="149">
        <v>344</v>
      </c>
      <c r="B353" s="63"/>
      <c r="C353" s="63"/>
      <c r="D353" s="122"/>
      <c r="E353" s="111"/>
      <c r="F353" s="112"/>
      <c r="G353" s="113"/>
      <c r="H353" s="63"/>
      <c r="I353" s="66"/>
      <c r="J353" s="64"/>
      <c r="K353" s="67"/>
      <c r="L353" s="164"/>
      <c r="M353" s="164"/>
      <c r="N353" s="15" t="str">
        <f t="shared" si="73"/>
        <v/>
      </c>
      <c r="O353" s="15" t="str">
        <f t="shared" si="62"/>
        <v/>
      </c>
      <c r="P353" s="15" t="str">
        <f t="shared" si="63"/>
        <v/>
      </c>
      <c r="Q353" s="4"/>
      <c r="R353" s="4"/>
      <c r="S353" s="108">
        <v>344</v>
      </c>
      <c r="T353" s="108">
        <f t="shared" si="70"/>
        <v>0</v>
      </c>
      <c r="U353" s="108" t="str">
        <f t="shared" si="64"/>
        <v/>
      </c>
      <c r="V353" s="28" t="str">
        <f t="shared" si="65"/>
        <v/>
      </c>
      <c r="W353" s="108">
        <f t="shared" si="71"/>
        <v>0</v>
      </c>
      <c r="X353" s="108" t="str">
        <f t="shared" si="66"/>
        <v/>
      </c>
      <c r="Y353" s="28" t="str">
        <f t="shared" si="67"/>
        <v/>
      </c>
      <c r="Z353" s="108">
        <f t="shared" si="72"/>
        <v>0</v>
      </c>
      <c r="AA353" s="108" t="str">
        <f t="shared" si="68"/>
        <v/>
      </c>
      <c r="AB353" s="28" t="str">
        <f t="shared" si="69"/>
        <v/>
      </c>
      <c r="AC353" s="4"/>
      <c r="AD353" s="4"/>
    </row>
    <row r="354" spans="1:30" x14ac:dyDescent="0.35">
      <c r="A354" s="149">
        <v>345</v>
      </c>
      <c r="B354" s="63"/>
      <c r="C354" s="63"/>
      <c r="D354" s="122"/>
      <c r="E354" s="111"/>
      <c r="F354" s="112"/>
      <c r="G354" s="113"/>
      <c r="H354" s="63"/>
      <c r="I354" s="66"/>
      <c r="J354" s="64"/>
      <c r="K354" s="67"/>
      <c r="L354" s="164"/>
      <c r="M354" s="164"/>
      <c r="N354" s="15" t="str">
        <f t="shared" si="73"/>
        <v/>
      </c>
      <c r="O354" s="15" t="str">
        <f t="shared" si="62"/>
        <v/>
      </c>
      <c r="P354" s="15" t="str">
        <f t="shared" si="63"/>
        <v/>
      </c>
      <c r="Q354" s="4"/>
      <c r="R354" s="4"/>
      <c r="S354" s="108">
        <v>345</v>
      </c>
      <c r="T354" s="108">
        <f t="shared" si="70"/>
        <v>0</v>
      </c>
      <c r="U354" s="108" t="str">
        <f t="shared" si="64"/>
        <v/>
      </c>
      <c r="V354" s="28" t="str">
        <f t="shared" si="65"/>
        <v/>
      </c>
      <c r="W354" s="108">
        <f t="shared" si="71"/>
        <v>0</v>
      </c>
      <c r="X354" s="108" t="str">
        <f t="shared" si="66"/>
        <v/>
      </c>
      <c r="Y354" s="28" t="str">
        <f t="shared" si="67"/>
        <v/>
      </c>
      <c r="Z354" s="108">
        <f t="shared" si="72"/>
        <v>0</v>
      </c>
      <c r="AA354" s="108" t="str">
        <f t="shared" si="68"/>
        <v/>
      </c>
      <c r="AB354" s="28" t="str">
        <f t="shared" si="69"/>
        <v/>
      </c>
      <c r="AC354" s="4"/>
      <c r="AD354" s="4"/>
    </row>
    <row r="355" spans="1:30" x14ac:dyDescent="0.35">
      <c r="A355" s="149">
        <v>346</v>
      </c>
      <c r="B355" s="63"/>
      <c r="C355" s="63"/>
      <c r="D355" s="122"/>
      <c r="E355" s="111"/>
      <c r="F355" s="112"/>
      <c r="G355" s="113"/>
      <c r="H355" s="63"/>
      <c r="I355" s="66"/>
      <c r="J355" s="64"/>
      <c r="K355" s="67"/>
      <c r="L355" s="164"/>
      <c r="M355" s="164"/>
      <c r="N355" s="15" t="str">
        <f t="shared" si="73"/>
        <v/>
      </c>
      <c r="O355" s="15" t="str">
        <f t="shared" si="62"/>
        <v/>
      </c>
      <c r="P355" s="15" t="str">
        <f t="shared" si="63"/>
        <v/>
      </c>
      <c r="Q355" s="4"/>
      <c r="R355" s="4"/>
      <c r="S355" s="108">
        <v>346</v>
      </c>
      <c r="T355" s="108">
        <f t="shared" si="70"/>
        <v>0</v>
      </c>
      <c r="U355" s="108" t="str">
        <f t="shared" si="64"/>
        <v/>
      </c>
      <c r="V355" s="28" t="str">
        <f t="shared" si="65"/>
        <v/>
      </c>
      <c r="W355" s="108">
        <f t="shared" si="71"/>
        <v>0</v>
      </c>
      <c r="X355" s="108" t="str">
        <f t="shared" si="66"/>
        <v/>
      </c>
      <c r="Y355" s="28" t="str">
        <f t="shared" si="67"/>
        <v/>
      </c>
      <c r="Z355" s="108">
        <f t="shared" si="72"/>
        <v>0</v>
      </c>
      <c r="AA355" s="108" t="str">
        <f t="shared" si="68"/>
        <v/>
      </c>
      <c r="AB355" s="28" t="str">
        <f t="shared" si="69"/>
        <v/>
      </c>
      <c r="AC355" s="4"/>
      <c r="AD355" s="4"/>
    </row>
    <row r="356" spans="1:30" x14ac:dyDescent="0.35">
      <c r="A356" s="149">
        <v>347</v>
      </c>
      <c r="B356" s="63"/>
      <c r="C356" s="63"/>
      <c r="D356" s="122"/>
      <c r="E356" s="111"/>
      <c r="F356" s="112"/>
      <c r="G356" s="113"/>
      <c r="H356" s="63"/>
      <c r="I356" s="66"/>
      <c r="J356" s="64"/>
      <c r="K356" s="67"/>
      <c r="L356" s="164"/>
      <c r="M356" s="164"/>
      <c r="N356" s="15" t="str">
        <f t="shared" si="73"/>
        <v/>
      </c>
      <c r="O356" s="15" t="str">
        <f t="shared" si="62"/>
        <v/>
      </c>
      <c r="P356" s="15" t="str">
        <f t="shared" si="63"/>
        <v/>
      </c>
      <c r="Q356" s="4"/>
      <c r="R356" s="4"/>
      <c r="S356" s="108">
        <v>347</v>
      </c>
      <c r="T356" s="108">
        <f t="shared" si="70"/>
        <v>0</v>
      </c>
      <c r="U356" s="108" t="str">
        <f t="shared" si="64"/>
        <v/>
      </c>
      <c r="V356" s="28" t="str">
        <f t="shared" si="65"/>
        <v/>
      </c>
      <c r="W356" s="108">
        <f t="shared" si="71"/>
        <v>0</v>
      </c>
      <c r="X356" s="108" t="str">
        <f t="shared" si="66"/>
        <v/>
      </c>
      <c r="Y356" s="28" t="str">
        <f t="shared" si="67"/>
        <v/>
      </c>
      <c r="Z356" s="108">
        <f t="shared" si="72"/>
        <v>0</v>
      </c>
      <c r="AA356" s="108" t="str">
        <f t="shared" si="68"/>
        <v/>
      </c>
      <c r="AB356" s="28" t="str">
        <f t="shared" si="69"/>
        <v/>
      </c>
      <c r="AC356" s="4"/>
      <c r="AD356" s="4"/>
    </row>
    <row r="357" spans="1:30" x14ac:dyDescent="0.35">
      <c r="A357" s="149">
        <v>348</v>
      </c>
      <c r="B357" s="63"/>
      <c r="C357" s="63"/>
      <c r="D357" s="122"/>
      <c r="E357" s="111"/>
      <c r="F357" s="112"/>
      <c r="G357" s="113"/>
      <c r="H357" s="63"/>
      <c r="I357" s="66"/>
      <c r="J357" s="64"/>
      <c r="K357" s="67"/>
      <c r="L357" s="164"/>
      <c r="M357" s="164"/>
      <c r="N357" s="15" t="str">
        <f t="shared" si="73"/>
        <v/>
      </c>
      <c r="O357" s="15" t="str">
        <f t="shared" si="62"/>
        <v/>
      </c>
      <c r="P357" s="15" t="str">
        <f t="shared" si="63"/>
        <v/>
      </c>
      <c r="Q357" s="4"/>
      <c r="R357" s="4"/>
      <c r="S357" s="108">
        <v>348</v>
      </c>
      <c r="T357" s="108">
        <f t="shared" si="70"/>
        <v>0</v>
      </c>
      <c r="U357" s="108" t="str">
        <f t="shared" si="64"/>
        <v/>
      </c>
      <c r="V357" s="28" t="str">
        <f t="shared" si="65"/>
        <v/>
      </c>
      <c r="W357" s="108">
        <f t="shared" si="71"/>
        <v>0</v>
      </c>
      <c r="X357" s="108" t="str">
        <f t="shared" si="66"/>
        <v/>
      </c>
      <c r="Y357" s="28" t="str">
        <f t="shared" si="67"/>
        <v/>
      </c>
      <c r="Z357" s="108">
        <f t="shared" si="72"/>
        <v>0</v>
      </c>
      <c r="AA357" s="108" t="str">
        <f t="shared" si="68"/>
        <v/>
      </c>
      <c r="AB357" s="28" t="str">
        <f t="shared" si="69"/>
        <v/>
      </c>
      <c r="AC357" s="4"/>
      <c r="AD357" s="4"/>
    </row>
    <row r="358" spans="1:30" x14ac:dyDescent="0.35">
      <c r="A358" s="149">
        <v>349</v>
      </c>
      <c r="B358" s="63"/>
      <c r="C358" s="63"/>
      <c r="D358" s="122"/>
      <c r="E358" s="111"/>
      <c r="F358" s="112"/>
      <c r="G358" s="113"/>
      <c r="H358" s="63"/>
      <c r="I358" s="66"/>
      <c r="J358" s="64"/>
      <c r="K358" s="67"/>
      <c r="L358" s="164"/>
      <c r="M358" s="164"/>
      <c r="N358" s="15" t="str">
        <f t="shared" si="73"/>
        <v/>
      </c>
      <c r="O358" s="15" t="str">
        <f t="shared" si="62"/>
        <v/>
      </c>
      <c r="P358" s="15" t="str">
        <f t="shared" si="63"/>
        <v/>
      </c>
      <c r="Q358" s="4"/>
      <c r="R358" s="4"/>
      <c r="S358" s="108">
        <v>349</v>
      </c>
      <c r="T358" s="108">
        <f t="shared" si="70"/>
        <v>0</v>
      </c>
      <c r="U358" s="108" t="str">
        <f t="shared" si="64"/>
        <v/>
      </c>
      <c r="V358" s="28" t="str">
        <f t="shared" si="65"/>
        <v/>
      </c>
      <c r="W358" s="108">
        <f t="shared" si="71"/>
        <v>0</v>
      </c>
      <c r="X358" s="108" t="str">
        <f t="shared" si="66"/>
        <v/>
      </c>
      <c r="Y358" s="28" t="str">
        <f t="shared" si="67"/>
        <v/>
      </c>
      <c r="Z358" s="108">
        <f t="shared" si="72"/>
        <v>0</v>
      </c>
      <c r="AA358" s="108" t="str">
        <f t="shared" si="68"/>
        <v/>
      </c>
      <c r="AB358" s="28" t="str">
        <f t="shared" si="69"/>
        <v/>
      </c>
      <c r="AC358" s="4"/>
      <c r="AD358" s="4"/>
    </row>
    <row r="359" spans="1:30" x14ac:dyDescent="0.35">
      <c r="A359" s="149">
        <v>350</v>
      </c>
      <c r="B359" s="63"/>
      <c r="C359" s="63"/>
      <c r="D359" s="122"/>
      <c r="E359" s="111"/>
      <c r="F359" s="112"/>
      <c r="G359" s="113"/>
      <c r="H359" s="63"/>
      <c r="I359" s="66"/>
      <c r="J359" s="64"/>
      <c r="K359" s="67"/>
      <c r="L359" s="164"/>
      <c r="M359" s="164"/>
      <c r="N359" s="15" t="str">
        <f t="shared" si="73"/>
        <v/>
      </c>
      <c r="O359" s="15" t="str">
        <f t="shared" si="62"/>
        <v/>
      </c>
      <c r="P359" s="15" t="str">
        <f t="shared" si="63"/>
        <v/>
      </c>
      <c r="Q359" s="4"/>
      <c r="R359" s="4"/>
      <c r="S359" s="108">
        <v>350</v>
      </c>
      <c r="T359" s="108">
        <f t="shared" si="70"/>
        <v>0</v>
      </c>
      <c r="U359" s="108" t="str">
        <f t="shared" si="64"/>
        <v/>
      </c>
      <c r="V359" s="28" t="str">
        <f t="shared" si="65"/>
        <v/>
      </c>
      <c r="W359" s="108">
        <f t="shared" si="71"/>
        <v>0</v>
      </c>
      <c r="X359" s="108" t="str">
        <f t="shared" si="66"/>
        <v/>
      </c>
      <c r="Y359" s="28" t="str">
        <f t="shared" si="67"/>
        <v/>
      </c>
      <c r="Z359" s="108">
        <f t="shared" si="72"/>
        <v>0</v>
      </c>
      <c r="AA359" s="108" t="str">
        <f t="shared" si="68"/>
        <v/>
      </c>
      <c r="AB359" s="28" t="str">
        <f t="shared" si="69"/>
        <v/>
      </c>
      <c r="AC359" s="4"/>
      <c r="AD359" s="4"/>
    </row>
    <row r="360" spans="1:30" x14ac:dyDescent="0.35">
      <c r="A360" s="149">
        <v>351</v>
      </c>
      <c r="B360" s="63"/>
      <c r="C360" s="63"/>
      <c r="D360" s="122"/>
      <c r="E360" s="111"/>
      <c r="F360" s="112"/>
      <c r="G360" s="113"/>
      <c r="H360" s="63"/>
      <c r="I360" s="66"/>
      <c r="J360" s="64"/>
      <c r="K360" s="67"/>
      <c r="L360" s="164"/>
      <c r="M360" s="164"/>
      <c r="N360" s="15" t="str">
        <f t="shared" si="73"/>
        <v/>
      </c>
      <c r="O360" s="15" t="str">
        <f t="shared" si="62"/>
        <v/>
      </c>
      <c r="P360" s="15" t="str">
        <f t="shared" si="63"/>
        <v/>
      </c>
      <c r="Q360" s="4"/>
      <c r="R360" s="4"/>
      <c r="S360" s="108">
        <v>351</v>
      </c>
      <c r="T360" s="108">
        <f t="shared" si="70"/>
        <v>0</v>
      </c>
      <c r="U360" s="108" t="str">
        <f t="shared" si="64"/>
        <v/>
      </c>
      <c r="V360" s="28" t="str">
        <f t="shared" si="65"/>
        <v/>
      </c>
      <c r="W360" s="108">
        <f t="shared" si="71"/>
        <v>0</v>
      </c>
      <c r="X360" s="108" t="str">
        <f t="shared" si="66"/>
        <v/>
      </c>
      <c r="Y360" s="28" t="str">
        <f t="shared" si="67"/>
        <v/>
      </c>
      <c r="Z360" s="108">
        <f t="shared" si="72"/>
        <v>0</v>
      </c>
      <c r="AA360" s="108" t="str">
        <f t="shared" si="68"/>
        <v/>
      </c>
      <c r="AB360" s="28" t="str">
        <f t="shared" si="69"/>
        <v/>
      </c>
      <c r="AC360" s="4"/>
      <c r="AD360" s="4"/>
    </row>
    <row r="361" spans="1:30" x14ac:dyDescent="0.35">
      <c r="A361" s="149">
        <v>352</v>
      </c>
      <c r="B361" s="63"/>
      <c r="C361" s="63"/>
      <c r="D361" s="122"/>
      <c r="E361" s="111"/>
      <c r="F361" s="112"/>
      <c r="G361" s="113"/>
      <c r="H361" s="63"/>
      <c r="I361" s="66"/>
      <c r="J361" s="64"/>
      <c r="K361" s="67"/>
      <c r="L361" s="164"/>
      <c r="M361" s="164"/>
      <c r="N361" s="15" t="str">
        <f t="shared" si="73"/>
        <v/>
      </c>
      <c r="O361" s="15" t="str">
        <f t="shared" si="62"/>
        <v/>
      </c>
      <c r="P361" s="15" t="str">
        <f t="shared" si="63"/>
        <v/>
      </c>
      <c r="Q361" s="4"/>
      <c r="R361" s="4"/>
      <c r="S361" s="108">
        <v>352</v>
      </c>
      <c r="T361" s="108">
        <f t="shared" si="70"/>
        <v>0</v>
      </c>
      <c r="U361" s="108" t="str">
        <f t="shared" si="64"/>
        <v/>
      </c>
      <c r="V361" s="28" t="str">
        <f t="shared" si="65"/>
        <v/>
      </c>
      <c r="W361" s="108">
        <f t="shared" si="71"/>
        <v>0</v>
      </c>
      <c r="X361" s="108" t="str">
        <f t="shared" si="66"/>
        <v/>
      </c>
      <c r="Y361" s="28" t="str">
        <f t="shared" si="67"/>
        <v/>
      </c>
      <c r="Z361" s="108">
        <f t="shared" si="72"/>
        <v>0</v>
      </c>
      <c r="AA361" s="108" t="str">
        <f t="shared" si="68"/>
        <v/>
      </c>
      <c r="AB361" s="28" t="str">
        <f t="shared" si="69"/>
        <v/>
      </c>
      <c r="AC361" s="4"/>
      <c r="AD361" s="4"/>
    </row>
    <row r="362" spans="1:30" x14ac:dyDescent="0.35">
      <c r="A362" s="149">
        <v>353</v>
      </c>
      <c r="B362" s="63"/>
      <c r="C362" s="63"/>
      <c r="D362" s="122"/>
      <c r="E362" s="111"/>
      <c r="F362" s="112"/>
      <c r="G362" s="113"/>
      <c r="H362" s="63"/>
      <c r="I362" s="66"/>
      <c r="J362" s="64"/>
      <c r="K362" s="67"/>
      <c r="L362" s="164"/>
      <c r="M362" s="164"/>
      <c r="N362" s="15" t="str">
        <f t="shared" si="73"/>
        <v/>
      </c>
      <c r="O362" s="15" t="str">
        <f t="shared" si="62"/>
        <v/>
      </c>
      <c r="P362" s="15" t="str">
        <f t="shared" si="63"/>
        <v/>
      </c>
      <c r="Q362" s="4"/>
      <c r="R362" s="4"/>
      <c r="S362" s="108">
        <v>353</v>
      </c>
      <c r="T362" s="108">
        <f t="shared" si="70"/>
        <v>0</v>
      </c>
      <c r="U362" s="108" t="str">
        <f t="shared" si="64"/>
        <v/>
      </c>
      <c r="V362" s="28" t="str">
        <f t="shared" si="65"/>
        <v/>
      </c>
      <c r="W362" s="108">
        <f t="shared" si="71"/>
        <v>0</v>
      </c>
      <c r="X362" s="108" t="str">
        <f t="shared" si="66"/>
        <v/>
      </c>
      <c r="Y362" s="28" t="str">
        <f t="shared" si="67"/>
        <v/>
      </c>
      <c r="Z362" s="108">
        <f t="shared" si="72"/>
        <v>0</v>
      </c>
      <c r="AA362" s="108" t="str">
        <f t="shared" si="68"/>
        <v/>
      </c>
      <c r="AB362" s="28" t="str">
        <f t="shared" si="69"/>
        <v/>
      </c>
      <c r="AC362" s="4"/>
      <c r="AD362" s="4"/>
    </row>
    <row r="363" spans="1:30" x14ac:dyDescent="0.35">
      <c r="A363" s="149">
        <v>354</v>
      </c>
      <c r="B363" s="63"/>
      <c r="C363" s="63"/>
      <c r="D363" s="122"/>
      <c r="E363" s="111"/>
      <c r="F363" s="112"/>
      <c r="G363" s="113"/>
      <c r="H363" s="63"/>
      <c r="I363" s="66"/>
      <c r="J363" s="64"/>
      <c r="K363" s="67"/>
      <c r="L363" s="164"/>
      <c r="M363" s="164"/>
      <c r="N363" s="15" t="str">
        <f t="shared" si="73"/>
        <v/>
      </c>
      <c r="O363" s="15" t="str">
        <f t="shared" si="62"/>
        <v/>
      </c>
      <c r="P363" s="15" t="str">
        <f t="shared" si="63"/>
        <v/>
      </c>
      <c r="Q363" s="4"/>
      <c r="R363" s="4"/>
      <c r="S363" s="108">
        <v>354</v>
      </c>
      <c r="T363" s="108">
        <f t="shared" si="70"/>
        <v>0</v>
      </c>
      <c r="U363" s="108" t="str">
        <f t="shared" si="64"/>
        <v/>
      </c>
      <c r="V363" s="28" t="str">
        <f t="shared" si="65"/>
        <v/>
      </c>
      <c r="W363" s="108">
        <f t="shared" si="71"/>
        <v>0</v>
      </c>
      <c r="X363" s="108" t="str">
        <f t="shared" si="66"/>
        <v/>
      </c>
      <c r="Y363" s="28" t="str">
        <f t="shared" si="67"/>
        <v/>
      </c>
      <c r="Z363" s="108">
        <f t="shared" si="72"/>
        <v>0</v>
      </c>
      <c r="AA363" s="108" t="str">
        <f t="shared" si="68"/>
        <v/>
      </c>
      <c r="AB363" s="28" t="str">
        <f t="shared" si="69"/>
        <v/>
      </c>
      <c r="AC363" s="4"/>
      <c r="AD363" s="4"/>
    </row>
    <row r="364" spans="1:30" x14ac:dyDescent="0.35">
      <c r="A364" s="149">
        <v>355</v>
      </c>
      <c r="B364" s="63"/>
      <c r="C364" s="63"/>
      <c r="D364" s="122"/>
      <c r="E364" s="111"/>
      <c r="F364" s="112"/>
      <c r="G364" s="113"/>
      <c r="H364" s="63"/>
      <c r="I364" s="66"/>
      <c r="J364" s="64"/>
      <c r="K364" s="67"/>
      <c r="L364" s="164"/>
      <c r="M364" s="164"/>
      <c r="N364" s="15" t="str">
        <f t="shared" si="73"/>
        <v/>
      </c>
      <c r="O364" s="15" t="str">
        <f t="shared" si="62"/>
        <v/>
      </c>
      <c r="P364" s="15" t="str">
        <f t="shared" si="63"/>
        <v/>
      </c>
      <c r="Q364" s="4"/>
      <c r="R364" s="4"/>
      <c r="S364" s="108">
        <v>355</v>
      </c>
      <c r="T364" s="108">
        <f t="shared" si="70"/>
        <v>0</v>
      </c>
      <c r="U364" s="108" t="str">
        <f t="shared" si="64"/>
        <v/>
      </c>
      <c r="V364" s="28" t="str">
        <f t="shared" si="65"/>
        <v/>
      </c>
      <c r="W364" s="108">
        <f t="shared" si="71"/>
        <v>0</v>
      </c>
      <c r="X364" s="108" t="str">
        <f t="shared" si="66"/>
        <v/>
      </c>
      <c r="Y364" s="28" t="str">
        <f t="shared" si="67"/>
        <v/>
      </c>
      <c r="Z364" s="108">
        <f t="shared" si="72"/>
        <v>0</v>
      </c>
      <c r="AA364" s="108" t="str">
        <f t="shared" si="68"/>
        <v/>
      </c>
      <c r="AB364" s="28" t="str">
        <f t="shared" si="69"/>
        <v/>
      </c>
      <c r="AC364" s="4"/>
      <c r="AD364" s="4"/>
    </row>
    <row r="365" spans="1:30" x14ac:dyDescent="0.35">
      <c r="A365" s="149">
        <v>356</v>
      </c>
      <c r="B365" s="63"/>
      <c r="C365" s="63"/>
      <c r="D365" s="122"/>
      <c r="E365" s="111"/>
      <c r="F365" s="112"/>
      <c r="G365" s="113"/>
      <c r="H365" s="63"/>
      <c r="I365" s="66"/>
      <c r="J365" s="64"/>
      <c r="K365" s="67"/>
      <c r="L365" s="164"/>
      <c r="M365" s="164"/>
      <c r="N365" s="15" t="str">
        <f t="shared" si="73"/>
        <v/>
      </c>
      <c r="O365" s="15" t="str">
        <f t="shared" si="62"/>
        <v/>
      </c>
      <c r="P365" s="15" t="str">
        <f t="shared" si="63"/>
        <v/>
      </c>
      <c r="Q365" s="4"/>
      <c r="R365" s="4"/>
      <c r="S365" s="108">
        <v>356</v>
      </c>
      <c r="T365" s="108">
        <f t="shared" si="70"/>
        <v>0</v>
      </c>
      <c r="U365" s="108" t="str">
        <f t="shared" si="64"/>
        <v/>
      </c>
      <c r="V365" s="28" t="str">
        <f t="shared" si="65"/>
        <v/>
      </c>
      <c r="W365" s="108">
        <f t="shared" si="71"/>
        <v>0</v>
      </c>
      <c r="X365" s="108" t="str">
        <f t="shared" si="66"/>
        <v/>
      </c>
      <c r="Y365" s="28" t="str">
        <f t="shared" si="67"/>
        <v/>
      </c>
      <c r="Z365" s="108">
        <f t="shared" si="72"/>
        <v>0</v>
      </c>
      <c r="AA365" s="108" t="str">
        <f t="shared" si="68"/>
        <v/>
      </c>
      <c r="AB365" s="28" t="str">
        <f t="shared" si="69"/>
        <v/>
      </c>
      <c r="AC365" s="4"/>
      <c r="AD365" s="4"/>
    </row>
    <row r="366" spans="1:30" x14ac:dyDescent="0.35">
      <c r="A366" s="149">
        <v>357</v>
      </c>
      <c r="B366" s="63"/>
      <c r="C366" s="63"/>
      <c r="D366" s="122"/>
      <c r="E366" s="111"/>
      <c r="F366" s="112"/>
      <c r="G366" s="113"/>
      <c r="H366" s="63"/>
      <c r="I366" s="66"/>
      <c r="J366" s="64"/>
      <c r="K366" s="67"/>
      <c r="L366" s="164"/>
      <c r="M366" s="164"/>
      <c r="N366" s="15" t="str">
        <f t="shared" si="73"/>
        <v/>
      </c>
      <c r="O366" s="15" t="str">
        <f t="shared" si="62"/>
        <v/>
      </c>
      <c r="P366" s="15" t="str">
        <f t="shared" si="63"/>
        <v/>
      </c>
      <c r="Q366" s="4"/>
      <c r="R366" s="4"/>
      <c r="S366" s="108">
        <v>357</v>
      </c>
      <c r="T366" s="108">
        <f t="shared" si="70"/>
        <v>0</v>
      </c>
      <c r="U366" s="108" t="str">
        <f t="shared" si="64"/>
        <v/>
      </c>
      <c r="V366" s="28" t="str">
        <f t="shared" si="65"/>
        <v/>
      </c>
      <c r="W366" s="108">
        <f t="shared" si="71"/>
        <v>0</v>
      </c>
      <c r="X366" s="108" t="str">
        <f t="shared" si="66"/>
        <v/>
      </c>
      <c r="Y366" s="28" t="str">
        <f t="shared" si="67"/>
        <v/>
      </c>
      <c r="Z366" s="108">
        <f t="shared" si="72"/>
        <v>0</v>
      </c>
      <c r="AA366" s="108" t="str">
        <f t="shared" si="68"/>
        <v/>
      </c>
      <c r="AB366" s="28" t="str">
        <f t="shared" si="69"/>
        <v/>
      </c>
      <c r="AC366" s="4"/>
      <c r="AD366" s="4"/>
    </row>
    <row r="367" spans="1:30" x14ac:dyDescent="0.35">
      <c r="A367" s="149">
        <v>358</v>
      </c>
      <c r="B367" s="63"/>
      <c r="C367" s="63"/>
      <c r="D367" s="122"/>
      <c r="E367" s="111"/>
      <c r="F367" s="112"/>
      <c r="G367" s="113"/>
      <c r="H367" s="63"/>
      <c r="I367" s="66"/>
      <c r="J367" s="64"/>
      <c r="K367" s="67"/>
      <c r="L367" s="164"/>
      <c r="M367" s="164"/>
      <c r="N367" s="15" t="str">
        <f t="shared" si="73"/>
        <v/>
      </c>
      <c r="O367" s="15" t="str">
        <f t="shared" si="62"/>
        <v/>
      </c>
      <c r="P367" s="15" t="str">
        <f t="shared" si="63"/>
        <v/>
      </c>
      <c r="Q367" s="4"/>
      <c r="R367" s="4"/>
      <c r="S367" s="108">
        <v>358</v>
      </c>
      <c r="T367" s="108">
        <f t="shared" si="70"/>
        <v>0</v>
      </c>
      <c r="U367" s="108" t="str">
        <f t="shared" si="64"/>
        <v/>
      </c>
      <c r="V367" s="28" t="str">
        <f t="shared" si="65"/>
        <v/>
      </c>
      <c r="W367" s="108">
        <f t="shared" si="71"/>
        <v>0</v>
      </c>
      <c r="X367" s="108" t="str">
        <f t="shared" si="66"/>
        <v/>
      </c>
      <c r="Y367" s="28" t="str">
        <f t="shared" si="67"/>
        <v/>
      </c>
      <c r="Z367" s="108">
        <f t="shared" si="72"/>
        <v>0</v>
      </c>
      <c r="AA367" s="108" t="str">
        <f t="shared" si="68"/>
        <v/>
      </c>
      <c r="AB367" s="28" t="str">
        <f t="shared" si="69"/>
        <v/>
      </c>
      <c r="AC367" s="4"/>
      <c r="AD367" s="4"/>
    </row>
    <row r="368" spans="1:30" x14ac:dyDescent="0.35">
      <c r="A368" s="149">
        <v>359</v>
      </c>
      <c r="B368" s="63"/>
      <c r="C368" s="63"/>
      <c r="D368" s="122"/>
      <c r="E368" s="111"/>
      <c r="F368" s="112"/>
      <c r="G368" s="113"/>
      <c r="H368" s="63"/>
      <c r="I368" s="66"/>
      <c r="J368" s="64"/>
      <c r="K368" s="67"/>
      <c r="L368" s="164"/>
      <c r="M368" s="164"/>
      <c r="N368" s="15" t="str">
        <f t="shared" si="73"/>
        <v/>
      </c>
      <c r="O368" s="15" t="str">
        <f t="shared" si="62"/>
        <v/>
      </c>
      <c r="P368" s="15" t="str">
        <f t="shared" si="63"/>
        <v/>
      </c>
      <c r="Q368" s="4"/>
      <c r="R368" s="4"/>
      <c r="S368" s="108">
        <v>359</v>
      </c>
      <c r="T368" s="108">
        <f t="shared" si="70"/>
        <v>0</v>
      </c>
      <c r="U368" s="108" t="str">
        <f t="shared" si="64"/>
        <v/>
      </c>
      <c r="V368" s="28" t="str">
        <f t="shared" si="65"/>
        <v/>
      </c>
      <c r="W368" s="108">
        <f t="shared" si="71"/>
        <v>0</v>
      </c>
      <c r="X368" s="108" t="str">
        <f t="shared" si="66"/>
        <v/>
      </c>
      <c r="Y368" s="28" t="str">
        <f t="shared" si="67"/>
        <v/>
      </c>
      <c r="Z368" s="108">
        <f t="shared" si="72"/>
        <v>0</v>
      </c>
      <c r="AA368" s="108" t="str">
        <f t="shared" si="68"/>
        <v/>
      </c>
      <c r="AB368" s="28" t="str">
        <f t="shared" si="69"/>
        <v/>
      </c>
      <c r="AC368" s="4"/>
      <c r="AD368" s="4"/>
    </row>
    <row r="369" spans="1:30" x14ac:dyDescent="0.35">
      <c r="A369" s="149">
        <v>360</v>
      </c>
      <c r="B369" s="63"/>
      <c r="C369" s="63"/>
      <c r="D369" s="122"/>
      <c r="E369" s="111"/>
      <c r="F369" s="112"/>
      <c r="G369" s="113"/>
      <c r="H369" s="63"/>
      <c r="I369" s="66"/>
      <c r="J369" s="64"/>
      <c r="K369" s="67"/>
      <c r="L369" s="164"/>
      <c r="M369" s="164"/>
      <c r="N369" s="15" t="str">
        <f t="shared" si="73"/>
        <v/>
      </c>
      <c r="O369" s="15" t="str">
        <f t="shared" si="62"/>
        <v/>
      </c>
      <c r="P369" s="15" t="str">
        <f t="shared" si="63"/>
        <v/>
      </c>
      <c r="Q369" s="4"/>
      <c r="R369" s="4"/>
      <c r="S369" s="108">
        <v>360</v>
      </c>
      <c r="T369" s="108">
        <f t="shared" si="70"/>
        <v>0</v>
      </c>
      <c r="U369" s="108" t="str">
        <f t="shared" si="64"/>
        <v/>
      </c>
      <c r="V369" s="28" t="str">
        <f t="shared" si="65"/>
        <v/>
      </c>
      <c r="W369" s="108">
        <f t="shared" si="71"/>
        <v>0</v>
      </c>
      <c r="X369" s="108" t="str">
        <f t="shared" si="66"/>
        <v/>
      </c>
      <c r="Y369" s="28" t="str">
        <f t="shared" si="67"/>
        <v/>
      </c>
      <c r="Z369" s="108">
        <f t="shared" si="72"/>
        <v>0</v>
      </c>
      <c r="AA369" s="108" t="str">
        <f t="shared" si="68"/>
        <v/>
      </c>
      <c r="AB369" s="28" t="str">
        <f t="shared" si="69"/>
        <v/>
      </c>
      <c r="AC369" s="4"/>
      <c r="AD369" s="4"/>
    </row>
    <row r="370" spans="1:30" x14ac:dyDescent="0.35">
      <c r="A370" s="149">
        <v>361</v>
      </c>
      <c r="B370" s="63"/>
      <c r="C370" s="63"/>
      <c r="D370" s="122"/>
      <c r="E370" s="111"/>
      <c r="F370" s="112"/>
      <c r="G370" s="113"/>
      <c r="H370" s="63"/>
      <c r="I370" s="66"/>
      <c r="J370" s="64"/>
      <c r="K370" s="67"/>
      <c r="L370" s="164"/>
      <c r="M370" s="164"/>
      <c r="N370" s="15" t="str">
        <f t="shared" si="73"/>
        <v/>
      </c>
      <c r="O370" s="15" t="str">
        <f t="shared" si="62"/>
        <v/>
      </c>
      <c r="P370" s="15" t="str">
        <f t="shared" si="63"/>
        <v/>
      </c>
      <c r="Q370" s="4"/>
      <c r="R370" s="4"/>
      <c r="S370" s="108">
        <v>361</v>
      </c>
      <c r="T370" s="108">
        <f t="shared" si="70"/>
        <v>0</v>
      </c>
      <c r="U370" s="108" t="str">
        <f t="shared" si="64"/>
        <v/>
      </c>
      <c r="V370" s="28" t="str">
        <f t="shared" si="65"/>
        <v/>
      </c>
      <c r="W370" s="108">
        <f t="shared" si="71"/>
        <v>0</v>
      </c>
      <c r="X370" s="108" t="str">
        <f t="shared" si="66"/>
        <v/>
      </c>
      <c r="Y370" s="28" t="str">
        <f t="shared" si="67"/>
        <v/>
      </c>
      <c r="Z370" s="108">
        <f t="shared" si="72"/>
        <v>0</v>
      </c>
      <c r="AA370" s="108" t="str">
        <f t="shared" si="68"/>
        <v/>
      </c>
      <c r="AB370" s="28" t="str">
        <f t="shared" si="69"/>
        <v/>
      </c>
      <c r="AC370" s="4"/>
      <c r="AD370" s="4"/>
    </row>
    <row r="371" spans="1:30" x14ac:dyDescent="0.35">
      <c r="A371" s="149">
        <v>362</v>
      </c>
      <c r="B371" s="63"/>
      <c r="C371" s="63"/>
      <c r="D371" s="122"/>
      <c r="E371" s="111"/>
      <c r="F371" s="112"/>
      <c r="G371" s="113"/>
      <c r="H371" s="63"/>
      <c r="I371" s="66"/>
      <c r="J371" s="64"/>
      <c r="K371" s="67"/>
      <c r="L371" s="164"/>
      <c r="M371" s="164"/>
      <c r="N371" s="15" t="str">
        <f t="shared" si="73"/>
        <v/>
      </c>
      <c r="O371" s="15" t="str">
        <f t="shared" si="62"/>
        <v/>
      </c>
      <c r="P371" s="15" t="str">
        <f t="shared" si="63"/>
        <v/>
      </c>
      <c r="Q371" s="4"/>
      <c r="R371" s="4"/>
      <c r="S371" s="108">
        <v>362</v>
      </c>
      <c r="T371" s="108">
        <f t="shared" si="70"/>
        <v>0</v>
      </c>
      <c r="U371" s="108" t="str">
        <f t="shared" si="64"/>
        <v/>
      </c>
      <c r="V371" s="28" t="str">
        <f t="shared" si="65"/>
        <v/>
      </c>
      <c r="W371" s="108">
        <f t="shared" si="71"/>
        <v>0</v>
      </c>
      <c r="X371" s="108" t="str">
        <f t="shared" si="66"/>
        <v/>
      </c>
      <c r="Y371" s="28" t="str">
        <f t="shared" si="67"/>
        <v/>
      </c>
      <c r="Z371" s="108">
        <f t="shared" si="72"/>
        <v>0</v>
      </c>
      <c r="AA371" s="108" t="str">
        <f t="shared" si="68"/>
        <v/>
      </c>
      <c r="AB371" s="28" t="str">
        <f t="shared" si="69"/>
        <v/>
      </c>
      <c r="AC371" s="4"/>
      <c r="AD371" s="4"/>
    </row>
    <row r="372" spans="1:30" x14ac:dyDescent="0.35">
      <c r="A372" s="149">
        <v>363</v>
      </c>
      <c r="B372" s="63"/>
      <c r="C372" s="63"/>
      <c r="D372" s="122"/>
      <c r="E372" s="111"/>
      <c r="F372" s="112"/>
      <c r="G372" s="113"/>
      <c r="H372" s="63"/>
      <c r="I372" s="66"/>
      <c r="J372" s="64"/>
      <c r="K372" s="67"/>
      <c r="L372" s="164"/>
      <c r="M372" s="164"/>
      <c r="N372" s="15" t="str">
        <f t="shared" si="73"/>
        <v/>
      </c>
      <c r="O372" s="15" t="str">
        <f t="shared" si="62"/>
        <v/>
      </c>
      <c r="P372" s="15" t="str">
        <f t="shared" si="63"/>
        <v/>
      </c>
      <c r="Q372" s="4"/>
      <c r="R372" s="4"/>
      <c r="S372" s="108">
        <v>363</v>
      </c>
      <c r="T372" s="108">
        <f t="shared" si="70"/>
        <v>0</v>
      </c>
      <c r="U372" s="108" t="str">
        <f t="shared" si="64"/>
        <v/>
      </c>
      <c r="V372" s="28" t="str">
        <f t="shared" si="65"/>
        <v/>
      </c>
      <c r="W372" s="108">
        <f t="shared" si="71"/>
        <v>0</v>
      </c>
      <c r="X372" s="108" t="str">
        <f t="shared" si="66"/>
        <v/>
      </c>
      <c r="Y372" s="28" t="str">
        <f t="shared" si="67"/>
        <v/>
      </c>
      <c r="Z372" s="108">
        <f t="shared" si="72"/>
        <v>0</v>
      </c>
      <c r="AA372" s="108" t="str">
        <f t="shared" si="68"/>
        <v/>
      </c>
      <c r="AB372" s="28" t="str">
        <f t="shared" si="69"/>
        <v/>
      </c>
      <c r="AC372" s="4"/>
      <c r="AD372" s="4"/>
    </row>
    <row r="373" spans="1:30" x14ac:dyDescent="0.35">
      <c r="A373" s="149">
        <v>364</v>
      </c>
      <c r="B373" s="63"/>
      <c r="C373" s="63"/>
      <c r="D373" s="122"/>
      <c r="E373" s="111"/>
      <c r="F373" s="112"/>
      <c r="G373" s="113"/>
      <c r="H373" s="63"/>
      <c r="I373" s="66"/>
      <c r="J373" s="64"/>
      <c r="K373" s="67"/>
      <c r="L373" s="164"/>
      <c r="M373" s="164"/>
      <c r="N373" s="15" t="str">
        <f t="shared" si="73"/>
        <v/>
      </c>
      <c r="O373" s="15" t="str">
        <f t="shared" si="62"/>
        <v/>
      </c>
      <c r="P373" s="15" t="str">
        <f t="shared" si="63"/>
        <v/>
      </c>
      <c r="Q373" s="4"/>
      <c r="R373" s="4"/>
      <c r="S373" s="108">
        <v>364</v>
      </c>
      <c r="T373" s="108">
        <f t="shared" si="70"/>
        <v>0</v>
      </c>
      <c r="U373" s="108" t="str">
        <f t="shared" si="64"/>
        <v/>
      </c>
      <c r="V373" s="28" t="str">
        <f t="shared" si="65"/>
        <v/>
      </c>
      <c r="W373" s="108">
        <f t="shared" si="71"/>
        <v>0</v>
      </c>
      <c r="X373" s="108" t="str">
        <f t="shared" si="66"/>
        <v/>
      </c>
      <c r="Y373" s="28" t="str">
        <f t="shared" si="67"/>
        <v/>
      </c>
      <c r="Z373" s="108">
        <f t="shared" si="72"/>
        <v>0</v>
      </c>
      <c r="AA373" s="108" t="str">
        <f t="shared" si="68"/>
        <v/>
      </c>
      <c r="AB373" s="28" t="str">
        <f t="shared" si="69"/>
        <v/>
      </c>
      <c r="AC373" s="4"/>
      <c r="AD373" s="4"/>
    </row>
    <row r="374" spans="1:30" x14ac:dyDescent="0.35">
      <c r="A374" s="149">
        <v>365</v>
      </c>
      <c r="B374" s="63"/>
      <c r="C374" s="63"/>
      <c r="D374" s="122"/>
      <c r="E374" s="111"/>
      <c r="F374" s="112"/>
      <c r="G374" s="113"/>
      <c r="H374" s="63"/>
      <c r="I374" s="66"/>
      <c r="J374" s="64"/>
      <c r="K374" s="67"/>
      <c r="L374" s="164"/>
      <c r="M374" s="164"/>
      <c r="N374" s="15" t="str">
        <f t="shared" si="73"/>
        <v/>
      </c>
      <c r="O374" s="15" t="str">
        <f t="shared" si="62"/>
        <v/>
      </c>
      <c r="P374" s="15" t="str">
        <f t="shared" si="63"/>
        <v/>
      </c>
      <c r="Q374" s="4"/>
      <c r="R374" s="4"/>
      <c r="S374" s="108">
        <v>365</v>
      </c>
      <c r="T374" s="108">
        <f t="shared" si="70"/>
        <v>0</v>
      </c>
      <c r="U374" s="108" t="str">
        <f t="shared" si="64"/>
        <v/>
      </c>
      <c r="V374" s="28" t="str">
        <f t="shared" si="65"/>
        <v/>
      </c>
      <c r="W374" s="108">
        <f t="shared" si="71"/>
        <v>0</v>
      </c>
      <c r="X374" s="108" t="str">
        <f t="shared" si="66"/>
        <v/>
      </c>
      <c r="Y374" s="28" t="str">
        <f t="shared" si="67"/>
        <v/>
      </c>
      <c r="Z374" s="108">
        <f t="shared" si="72"/>
        <v>0</v>
      </c>
      <c r="AA374" s="108" t="str">
        <f t="shared" si="68"/>
        <v/>
      </c>
      <c r="AB374" s="28" t="str">
        <f t="shared" si="69"/>
        <v/>
      </c>
      <c r="AC374" s="4"/>
      <c r="AD374" s="4"/>
    </row>
    <row r="375" spans="1:30" x14ac:dyDescent="0.35">
      <c r="A375" s="149">
        <v>366</v>
      </c>
      <c r="B375" s="63"/>
      <c r="C375" s="63"/>
      <c r="D375" s="122"/>
      <c r="E375" s="111"/>
      <c r="F375" s="112"/>
      <c r="G375" s="113"/>
      <c r="H375" s="63"/>
      <c r="I375" s="66"/>
      <c r="J375" s="64"/>
      <c r="K375" s="67"/>
      <c r="L375" s="164"/>
      <c r="M375" s="164"/>
      <c r="N375" s="15" t="str">
        <f t="shared" si="73"/>
        <v/>
      </c>
      <c r="O375" s="15" t="str">
        <f t="shared" si="62"/>
        <v/>
      </c>
      <c r="P375" s="15" t="str">
        <f t="shared" si="63"/>
        <v/>
      </c>
      <c r="Q375" s="4"/>
      <c r="R375" s="4"/>
      <c r="S375" s="108">
        <v>366</v>
      </c>
      <c r="T375" s="108">
        <f t="shared" si="70"/>
        <v>0</v>
      </c>
      <c r="U375" s="108" t="str">
        <f t="shared" si="64"/>
        <v/>
      </c>
      <c r="V375" s="28" t="str">
        <f t="shared" si="65"/>
        <v/>
      </c>
      <c r="W375" s="108">
        <f t="shared" si="71"/>
        <v>0</v>
      </c>
      <c r="X375" s="108" t="str">
        <f t="shared" si="66"/>
        <v/>
      </c>
      <c r="Y375" s="28" t="str">
        <f t="shared" si="67"/>
        <v/>
      </c>
      <c r="Z375" s="108">
        <f t="shared" si="72"/>
        <v>0</v>
      </c>
      <c r="AA375" s="108" t="str">
        <f t="shared" si="68"/>
        <v/>
      </c>
      <c r="AB375" s="28" t="str">
        <f t="shared" si="69"/>
        <v/>
      </c>
      <c r="AC375" s="4"/>
      <c r="AD375" s="4"/>
    </row>
    <row r="376" spans="1:30" x14ac:dyDescent="0.35">
      <c r="A376" s="149">
        <v>367</v>
      </c>
      <c r="B376" s="63"/>
      <c r="C376" s="63"/>
      <c r="D376" s="122"/>
      <c r="E376" s="111"/>
      <c r="F376" s="112"/>
      <c r="G376" s="113"/>
      <c r="H376" s="63"/>
      <c r="I376" s="66"/>
      <c r="J376" s="64"/>
      <c r="K376" s="67"/>
      <c r="L376" s="164"/>
      <c r="M376" s="164"/>
      <c r="N376" s="15" t="str">
        <f t="shared" si="73"/>
        <v/>
      </c>
      <c r="O376" s="15" t="str">
        <f t="shared" si="62"/>
        <v/>
      </c>
      <c r="P376" s="15" t="str">
        <f t="shared" si="63"/>
        <v/>
      </c>
      <c r="Q376" s="4"/>
      <c r="R376" s="4"/>
      <c r="S376" s="108">
        <v>367</v>
      </c>
      <c r="T376" s="108">
        <f t="shared" si="70"/>
        <v>0</v>
      </c>
      <c r="U376" s="108" t="str">
        <f t="shared" si="64"/>
        <v/>
      </c>
      <c r="V376" s="28" t="str">
        <f t="shared" si="65"/>
        <v/>
      </c>
      <c r="W376" s="108">
        <f t="shared" si="71"/>
        <v>0</v>
      </c>
      <c r="X376" s="108" t="str">
        <f t="shared" si="66"/>
        <v/>
      </c>
      <c r="Y376" s="28" t="str">
        <f t="shared" si="67"/>
        <v/>
      </c>
      <c r="Z376" s="108">
        <f t="shared" si="72"/>
        <v>0</v>
      </c>
      <c r="AA376" s="108" t="str">
        <f t="shared" si="68"/>
        <v/>
      </c>
      <c r="AB376" s="28" t="str">
        <f t="shared" si="69"/>
        <v/>
      </c>
      <c r="AC376" s="4"/>
      <c r="AD376" s="4"/>
    </row>
    <row r="377" spans="1:30" x14ac:dyDescent="0.35">
      <c r="A377" s="149">
        <v>368</v>
      </c>
      <c r="B377" s="63"/>
      <c r="C377" s="63"/>
      <c r="D377" s="122"/>
      <c r="E377" s="111"/>
      <c r="F377" s="112"/>
      <c r="G377" s="113"/>
      <c r="H377" s="63"/>
      <c r="I377" s="66"/>
      <c r="J377" s="64"/>
      <c r="K377" s="67"/>
      <c r="L377" s="164"/>
      <c r="M377" s="164"/>
      <c r="N377" s="15" t="str">
        <f t="shared" si="73"/>
        <v/>
      </c>
      <c r="O377" s="15" t="str">
        <f t="shared" si="62"/>
        <v/>
      </c>
      <c r="P377" s="15" t="str">
        <f t="shared" si="63"/>
        <v/>
      </c>
      <c r="Q377" s="4"/>
      <c r="R377" s="4"/>
      <c r="S377" s="108">
        <v>368</v>
      </c>
      <c r="T377" s="108">
        <f t="shared" si="70"/>
        <v>0</v>
      </c>
      <c r="U377" s="108" t="str">
        <f t="shared" si="64"/>
        <v/>
      </c>
      <c r="V377" s="28" t="str">
        <f t="shared" si="65"/>
        <v/>
      </c>
      <c r="W377" s="108">
        <f t="shared" si="71"/>
        <v>0</v>
      </c>
      <c r="X377" s="108" t="str">
        <f t="shared" si="66"/>
        <v/>
      </c>
      <c r="Y377" s="28" t="str">
        <f t="shared" si="67"/>
        <v/>
      </c>
      <c r="Z377" s="108">
        <f t="shared" si="72"/>
        <v>0</v>
      </c>
      <c r="AA377" s="108" t="str">
        <f t="shared" si="68"/>
        <v/>
      </c>
      <c r="AB377" s="28" t="str">
        <f t="shared" si="69"/>
        <v/>
      </c>
      <c r="AC377" s="4"/>
      <c r="AD377" s="4"/>
    </row>
    <row r="378" spans="1:30" x14ac:dyDescent="0.35">
      <c r="A378" s="149">
        <v>369</v>
      </c>
      <c r="B378" s="63"/>
      <c r="C378" s="63"/>
      <c r="D378" s="122"/>
      <c r="E378" s="111"/>
      <c r="F378" s="112"/>
      <c r="G378" s="113"/>
      <c r="H378" s="63"/>
      <c r="I378" s="66"/>
      <c r="J378" s="64"/>
      <c r="K378" s="67"/>
      <c r="L378" s="164"/>
      <c r="M378" s="164"/>
      <c r="N378" s="15" t="str">
        <f t="shared" si="73"/>
        <v/>
      </c>
      <c r="O378" s="15" t="str">
        <f t="shared" si="62"/>
        <v/>
      </c>
      <c r="P378" s="15" t="str">
        <f t="shared" si="63"/>
        <v/>
      </c>
      <c r="Q378" s="4"/>
      <c r="R378" s="4"/>
      <c r="S378" s="108">
        <v>369</v>
      </c>
      <c r="T378" s="108">
        <f t="shared" si="70"/>
        <v>0</v>
      </c>
      <c r="U378" s="108" t="str">
        <f t="shared" si="64"/>
        <v/>
      </c>
      <c r="V378" s="28" t="str">
        <f t="shared" si="65"/>
        <v/>
      </c>
      <c r="W378" s="108">
        <f t="shared" si="71"/>
        <v>0</v>
      </c>
      <c r="X378" s="108" t="str">
        <f t="shared" si="66"/>
        <v/>
      </c>
      <c r="Y378" s="28" t="str">
        <f t="shared" si="67"/>
        <v/>
      </c>
      <c r="Z378" s="108">
        <f t="shared" si="72"/>
        <v>0</v>
      </c>
      <c r="AA378" s="108" t="str">
        <f t="shared" si="68"/>
        <v/>
      </c>
      <c r="AB378" s="28" t="str">
        <f t="shared" si="69"/>
        <v/>
      </c>
      <c r="AC378" s="4"/>
      <c r="AD378" s="4"/>
    </row>
    <row r="379" spans="1:30" x14ac:dyDescent="0.35">
      <c r="A379" s="149">
        <v>370</v>
      </c>
      <c r="B379" s="63"/>
      <c r="C379" s="63"/>
      <c r="D379" s="122"/>
      <c r="E379" s="111"/>
      <c r="F379" s="112"/>
      <c r="G379" s="113"/>
      <c r="H379" s="63"/>
      <c r="I379" s="66"/>
      <c r="J379" s="64"/>
      <c r="K379" s="67"/>
      <c r="L379" s="164"/>
      <c r="M379" s="164"/>
      <c r="N379" s="15" t="str">
        <f t="shared" si="73"/>
        <v/>
      </c>
      <c r="O379" s="15" t="str">
        <f t="shared" si="62"/>
        <v/>
      </c>
      <c r="P379" s="15" t="str">
        <f t="shared" si="63"/>
        <v/>
      </c>
      <c r="Q379" s="4"/>
      <c r="R379" s="4"/>
      <c r="S379" s="108">
        <v>370</v>
      </c>
      <c r="T379" s="108">
        <f t="shared" si="70"/>
        <v>0</v>
      </c>
      <c r="U379" s="108" t="str">
        <f t="shared" si="64"/>
        <v/>
      </c>
      <c r="V379" s="28" t="str">
        <f t="shared" si="65"/>
        <v/>
      </c>
      <c r="W379" s="108">
        <f t="shared" si="71"/>
        <v>0</v>
      </c>
      <c r="X379" s="108" t="str">
        <f t="shared" si="66"/>
        <v/>
      </c>
      <c r="Y379" s="28" t="str">
        <f t="shared" si="67"/>
        <v/>
      </c>
      <c r="Z379" s="108">
        <f t="shared" si="72"/>
        <v>0</v>
      </c>
      <c r="AA379" s="108" t="str">
        <f t="shared" si="68"/>
        <v/>
      </c>
      <c r="AB379" s="28" t="str">
        <f t="shared" si="69"/>
        <v/>
      </c>
      <c r="AC379" s="4"/>
      <c r="AD379" s="4"/>
    </row>
    <row r="380" spans="1:30" x14ac:dyDescent="0.35">
      <c r="A380" s="149">
        <v>371</v>
      </c>
      <c r="B380" s="63"/>
      <c r="C380" s="63"/>
      <c r="D380" s="122"/>
      <c r="E380" s="111"/>
      <c r="F380" s="112"/>
      <c r="G380" s="113"/>
      <c r="H380" s="63"/>
      <c r="I380" s="66"/>
      <c r="J380" s="64"/>
      <c r="K380" s="67"/>
      <c r="L380" s="164"/>
      <c r="M380" s="164"/>
      <c r="N380" s="15" t="str">
        <f t="shared" si="73"/>
        <v/>
      </c>
      <c r="O380" s="15" t="str">
        <f t="shared" si="62"/>
        <v/>
      </c>
      <c r="P380" s="15" t="str">
        <f t="shared" si="63"/>
        <v/>
      </c>
      <c r="Q380" s="4"/>
      <c r="R380" s="4"/>
      <c r="S380" s="108">
        <v>371</v>
      </c>
      <c r="T380" s="108">
        <f t="shared" si="70"/>
        <v>0</v>
      </c>
      <c r="U380" s="108" t="str">
        <f t="shared" si="64"/>
        <v/>
      </c>
      <c r="V380" s="28" t="str">
        <f t="shared" si="65"/>
        <v/>
      </c>
      <c r="W380" s="108">
        <f t="shared" si="71"/>
        <v>0</v>
      </c>
      <c r="X380" s="108" t="str">
        <f t="shared" si="66"/>
        <v/>
      </c>
      <c r="Y380" s="28" t="str">
        <f t="shared" si="67"/>
        <v/>
      </c>
      <c r="Z380" s="108">
        <f t="shared" si="72"/>
        <v>0</v>
      </c>
      <c r="AA380" s="108" t="str">
        <f t="shared" si="68"/>
        <v/>
      </c>
      <c r="AB380" s="28" t="str">
        <f t="shared" si="69"/>
        <v/>
      </c>
      <c r="AC380" s="4"/>
      <c r="AD380" s="4"/>
    </row>
    <row r="381" spans="1:30" x14ac:dyDescent="0.35">
      <c r="A381" s="149">
        <v>372</v>
      </c>
      <c r="B381" s="63"/>
      <c r="C381" s="63"/>
      <c r="D381" s="122"/>
      <c r="E381" s="111"/>
      <c r="F381" s="112"/>
      <c r="G381" s="113"/>
      <c r="H381" s="63"/>
      <c r="I381" s="66"/>
      <c r="J381" s="64"/>
      <c r="K381" s="67"/>
      <c r="L381" s="164"/>
      <c r="M381" s="164"/>
      <c r="N381" s="15" t="str">
        <f t="shared" si="73"/>
        <v/>
      </c>
      <c r="O381" s="15" t="str">
        <f t="shared" si="62"/>
        <v/>
      </c>
      <c r="P381" s="15" t="str">
        <f t="shared" si="63"/>
        <v/>
      </c>
      <c r="Q381" s="4"/>
      <c r="R381" s="4"/>
      <c r="S381" s="108">
        <v>372</v>
      </c>
      <c r="T381" s="108">
        <f t="shared" si="70"/>
        <v>0</v>
      </c>
      <c r="U381" s="108" t="str">
        <f t="shared" si="64"/>
        <v/>
      </c>
      <c r="V381" s="28" t="str">
        <f t="shared" si="65"/>
        <v/>
      </c>
      <c r="W381" s="108">
        <f t="shared" si="71"/>
        <v>0</v>
      </c>
      <c r="X381" s="108" t="str">
        <f t="shared" si="66"/>
        <v/>
      </c>
      <c r="Y381" s="28" t="str">
        <f t="shared" si="67"/>
        <v/>
      </c>
      <c r="Z381" s="108">
        <f t="shared" si="72"/>
        <v>0</v>
      </c>
      <c r="AA381" s="108" t="str">
        <f t="shared" si="68"/>
        <v/>
      </c>
      <c r="AB381" s="28" t="str">
        <f t="shared" si="69"/>
        <v/>
      </c>
      <c r="AC381" s="4"/>
      <c r="AD381" s="4"/>
    </row>
    <row r="382" spans="1:30" x14ac:dyDescent="0.35">
      <c r="A382" s="149">
        <v>373</v>
      </c>
      <c r="B382" s="63"/>
      <c r="C382" s="63"/>
      <c r="D382" s="122"/>
      <c r="E382" s="111"/>
      <c r="F382" s="112"/>
      <c r="G382" s="113"/>
      <c r="H382" s="63"/>
      <c r="I382" s="66"/>
      <c r="J382" s="64"/>
      <c r="K382" s="67"/>
      <c r="L382" s="164"/>
      <c r="M382" s="164"/>
      <c r="N382" s="15" t="str">
        <f t="shared" si="73"/>
        <v/>
      </c>
      <c r="O382" s="15" t="str">
        <f t="shared" si="62"/>
        <v/>
      </c>
      <c r="P382" s="15" t="str">
        <f t="shared" si="63"/>
        <v/>
      </c>
      <c r="Q382" s="4"/>
      <c r="R382" s="4"/>
      <c r="S382" s="108">
        <v>373</v>
      </c>
      <c r="T382" s="108">
        <f t="shared" si="70"/>
        <v>0</v>
      </c>
      <c r="U382" s="108" t="str">
        <f t="shared" si="64"/>
        <v/>
      </c>
      <c r="V382" s="28" t="str">
        <f t="shared" si="65"/>
        <v/>
      </c>
      <c r="W382" s="108">
        <f t="shared" si="71"/>
        <v>0</v>
      </c>
      <c r="X382" s="108" t="str">
        <f t="shared" si="66"/>
        <v/>
      </c>
      <c r="Y382" s="28" t="str">
        <f t="shared" si="67"/>
        <v/>
      </c>
      <c r="Z382" s="108">
        <f t="shared" si="72"/>
        <v>0</v>
      </c>
      <c r="AA382" s="108" t="str">
        <f t="shared" si="68"/>
        <v/>
      </c>
      <c r="AB382" s="28" t="str">
        <f t="shared" si="69"/>
        <v/>
      </c>
      <c r="AC382" s="4"/>
      <c r="AD382" s="4"/>
    </row>
    <row r="383" spans="1:30" x14ac:dyDescent="0.35">
      <c r="A383" s="149">
        <v>374</v>
      </c>
      <c r="B383" s="63"/>
      <c r="C383" s="63"/>
      <c r="D383" s="122"/>
      <c r="E383" s="111"/>
      <c r="F383" s="112"/>
      <c r="G383" s="113"/>
      <c r="H383" s="63"/>
      <c r="I383" s="66"/>
      <c r="J383" s="64"/>
      <c r="K383" s="67"/>
      <c r="L383" s="164"/>
      <c r="M383" s="164"/>
      <c r="N383" s="15" t="str">
        <f t="shared" si="73"/>
        <v/>
      </c>
      <c r="O383" s="15" t="str">
        <f t="shared" si="62"/>
        <v/>
      </c>
      <c r="P383" s="15" t="str">
        <f t="shared" si="63"/>
        <v/>
      </c>
      <c r="Q383" s="4"/>
      <c r="R383" s="4"/>
      <c r="S383" s="108">
        <v>374</v>
      </c>
      <c r="T383" s="108">
        <f t="shared" si="70"/>
        <v>0</v>
      </c>
      <c r="U383" s="108" t="str">
        <f t="shared" si="64"/>
        <v/>
      </c>
      <c r="V383" s="28" t="str">
        <f t="shared" si="65"/>
        <v/>
      </c>
      <c r="W383" s="108">
        <f t="shared" si="71"/>
        <v>0</v>
      </c>
      <c r="X383" s="108" t="str">
        <f t="shared" si="66"/>
        <v/>
      </c>
      <c r="Y383" s="28" t="str">
        <f t="shared" si="67"/>
        <v/>
      </c>
      <c r="Z383" s="108">
        <f t="shared" si="72"/>
        <v>0</v>
      </c>
      <c r="AA383" s="108" t="str">
        <f t="shared" si="68"/>
        <v/>
      </c>
      <c r="AB383" s="28" t="str">
        <f t="shared" si="69"/>
        <v/>
      </c>
      <c r="AC383" s="4"/>
      <c r="AD383" s="4"/>
    </row>
    <row r="384" spans="1:30" x14ac:dyDescent="0.35">
      <c r="A384" s="149">
        <v>375</v>
      </c>
      <c r="B384" s="63"/>
      <c r="C384" s="63"/>
      <c r="D384" s="122"/>
      <c r="E384" s="111"/>
      <c r="F384" s="112"/>
      <c r="G384" s="113"/>
      <c r="H384" s="63"/>
      <c r="I384" s="66"/>
      <c r="J384" s="64"/>
      <c r="K384" s="67"/>
      <c r="L384" s="164"/>
      <c r="M384" s="164"/>
      <c r="N384" s="15" t="str">
        <f t="shared" si="73"/>
        <v/>
      </c>
      <c r="O384" s="15" t="str">
        <f t="shared" si="62"/>
        <v/>
      </c>
      <c r="P384" s="15" t="str">
        <f t="shared" si="63"/>
        <v/>
      </c>
      <c r="Q384" s="4"/>
      <c r="R384" s="4"/>
      <c r="S384" s="108">
        <v>375</v>
      </c>
      <c r="T384" s="108">
        <f t="shared" si="70"/>
        <v>0</v>
      </c>
      <c r="U384" s="108" t="str">
        <f t="shared" si="64"/>
        <v/>
      </c>
      <c r="V384" s="28" t="str">
        <f t="shared" si="65"/>
        <v/>
      </c>
      <c r="W384" s="108">
        <f t="shared" si="71"/>
        <v>0</v>
      </c>
      <c r="X384" s="108" t="str">
        <f t="shared" si="66"/>
        <v/>
      </c>
      <c r="Y384" s="28" t="str">
        <f t="shared" si="67"/>
        <v/>
      </c>
      <c r="Z384" s="108">
        <f t="shared" si="72"/>
        <v>0</v>
      </c>
      <c r="AA384" s="108" t="str">
        <f t="shared" si="68"/>
        <v/>
      </c>
      <c r="AB384" s="28" t="str">
        <f t="shared" si="69"/>
        <v/>
      </c>
      <c r="AC384" s="4"/>
      <c r="AD384" s="4"/>
    </row>
    <row r="385" spans="1:30" x14ac:dyDescent="0.35">
      <c r="A385" s="149">
        <v>376</v>
      </c>
      <c r="B385" s="63"/>
      <c r="C385" s="63"/>
      <c r="D385" s="122"/>
      <c r="E385" s="111"/>
      <c r="F385" s="112"/>
      <c r="G385" s="113"/>
      <c r="H385" s="63"/>
      <c r="I385" s="66"/>
      <c r="J385" s="64"/>
      <c r="K385" s="67"/>
      <c r="L385" s="164"/>
      <c r="M385" s="164"/>
      <c r="N385" s="15" t="str">
        <f t="shared" si="73"/>
        <v/>
      </c>
      <c r="O385" s="15" t="str">
        <f t="shared" si="62"/>
        <v/>
      </c>
      <c r="P385" s="15" t="str">
        <f t="shared" si="63"/>
        <v/>
      </c>
      <c r="Q385" s="4"/>
      <c r="R385" s="4"/>
      <c r="S385" s="108">
        <v>376</v>
      </c>
      <c r="T385" s="108">
        <f t="shared" si="70"/>
        <v>0</v>
      </c>
      <c r="U385" s="108" t="str">
        <f t="shared" si="64"/>
        <v/>
      </c>
      <c r="V385" s="28" t="str">
        <f t="shared" si="65"/>
        <v/>
      </c>
      <c r="W385" s="108">
        <f t="shared" si="71"/>
        <v>0</v>
      </c>
      <c r="X385" s="108" t="str">
        <f t="shared" si="66"/>
        <v/>
      </c>
      <c r="Y385" s="28" t="str">
        <f t="shared" si="67"/>
        <v/>
      </c>
      <c r="Z385" s="108">
        <f t="shared" si="72"/>
        <v>0</v>
      </c>
      <c r="AA385" s="108" t="str">
        <f t="shared" si="68"/>
        <v/>
      </c>
      <c r="AB385" s="28" t="str">
        <f t="shared" si="69"/>
        <v/>
      </c>
      <c r="AC385" s="4"/>
      <c r="AD385" s="4"/>
    </row>
    <row r="386" spans="1:30" x14ac:dyDescent="0.35">
      <c r="A386" s="149">
        <v>377</v>
      </c>
      <c r="B386" s="63"/>
      <c r="C386" s="63"/>
      <c r="D386" s="122"/>
      <c r="E386" s="111"/>
      <c r="F386" s="112"/>
      <c r="G386" s="113"/>
      <c r="H386" s="63"/>
      <c r="I386" s="66"/>
      <c r="J386" s="64"/>
      <c r="K386" s="67"/>
      <c r="L386" s="164"/>
      <c r="M386" s="164"/>
      <c r="N386" s="15" t="str">
        <f t="shared" si="73"/>
        <v/>
      </c>
      <c r="O386" s="15" t="str">
        <f t="shared" si="62"/>
        <v/>
      </c>
      <c r="P386" s="15" t="str">
        <f t="shared" si="63"/>
        <v/>
      </c>
      <c r="Q386" s="4"/>
      <c r="R386" s="4"/>
      <c r="S386" s="108">
        <v>377</v>
      </c>
      <c r="T386" s="108">
        <f t="shared" si="70"/>
        <v>0</v>
      </c>
      <c r="U386" s="108" t="str">
        <f t="shared" si="64"/>
        <v/>
      </c>
      <c r="V386" s="28" t="str">
        <f t="shared" si="65"/>
        <v/>
      </c>
      <c r="W386" s="108">
        <f t="shared" si="71"/>
        <v>0</v>
      </c>
      <c r="X386" s="108" t="str">
        <f t="shared" si="66"/>
        <v/>
      </c>
      <c r="Y386" s="28" t="str">
        <f t="shared" si="67"/>
        <v/>
      </c>
      <c r="Z386" s="108">
        <f t="shared" si="72"/>
        <v>0</v>
      </c>
      <c r="AA386" s="108" t="str">
        <f t="shared" si="68"/>
        <v/>
      </c>
      <c r="AB386" s="28" t="str">
        <f t="shared" si="69"/>
        <v/>
      </c>
      <c r="AC386" s="4"/>
      <c r="AD386" s="4"/>
    </row>
    <row r="387" spans="1:30" x14ac:dyDescent="0.35">
      <c r="A387" s="149">
        <v>378</v>
      </c>
      <c r="B387" s="63"/>
      <c r="C387" s="63"/>
      <c r="D387" s="122"/>
      <c r="E387" s="111"/>
      <c r="F387" s="112"/>
      <c r="G387" s="113"/>
      <c r="H387" s="63"/>
      <c r="I387" s="66"/>
      <c r="J387" s="64"/>
      <c r="K387" s="67"/>
      <c r="L387" s="164"/>
      <c r="M387" s="164"/>
      <c r="N387" s="15" t="str">
        <f t="shared" si="73"/>
        <v/>
      </c>
      <c r="O387" s="15" t="str">
        <f t="shared" si="62"/>
        <v/>
      </c>
      <c r="P387" s="15" t="str">
        <f t="shared" si="63"/>
        <v/>
      </c>
      <c r="Q387" s="4"/>
      <c r="R387" s="4"/>
      <c r="S387" s="108">
        <v>378</v>
      </c>
      <c r="T387" s="108">
        <f t="shared" si="70"/>
        <v>0</v>
      </c>
      <c r="U387" s="108" t="str">
        <f t="shared" si="64"/>
        <v/>
      </c>
      <c r="V387" s="28" t="str">
        <f t="shared" si="65"/>
        <v/>
      </c>
      <c r="W387" s="108">
        <f t="shared" si="71"/>
        <v>0</v>
      </c>
      <c r="X387" s="108" t="str">
        <f t="shared" si="66"/>
        <v/>
      </c>
      <c r="Y387" s="28" t="str">
        <f t="shared" si="67"/>
        <v/>
      </c>
      <c r="Z387" s="108">
        <f t="shared" si="72"/>
        <v>0</v>
      </c>
      <c r="AA387" s="108" t="str">
        <f t="shared" si="68"/>
        <v/>
      </c>
      <c r="AB387" s="28" t="str">
        <f t="shared" si="69"/>
        <v/>
      </c>
      <c r="AC387" s="4"/>
      <c r="AD387" s="4"/>
    </row>
    <row r="388" spans="1:30" x14ac:dyDescent="0.35">
      <c r="A388" s="149">
        <v>379</v>
      </c>
      <c r="B388" s="63"/>
      <c r="C388" s="63"/>
      <c r="D388" s="122"/>
      <c r="E388" s="111"/>
      <c r="F388" s="112"/>
      <c r="G388" s="113"/>
      <c r="H388" s="63"/>
      <c r="I388" s="66"/>
      <c r="J388" s="64"/>
      <c r="K388" s="67"/>
      <c r="L388" s="164"/>
      <c r="M388" s="164"/>
      <c r="N388" s="15" t="str">
        <f t="shared" si="73"/>
        <v/>
      </c>
      <c r="O388" s="15" t="str">
        <f t="shared" si="62"/>
        <v/>
      </c>
      <c r="P388" s="15" t="str">
        <f t="shared" si="63"/>
        <v/>
      </c>
      <c r="Q388" s="4"/>
      <c r="R388" s="4"/>
      <c r="S388" s="108">
        <v>379</v>
      </c>
      <c r="T388" s="108">
        <f t="shared" si="70"/>
        <v>0</v>
      </c>
      <c r="U388" s="108" t="str">
        <f t="shared" si="64"/>
        <v/>
      </c>
      <c r="V388" s="28" t="str">
        <f t="shared" si="65"/>
        <v/>
      </c>
      <c r="W388" s="108">
        <f t="shared" si="71"/>
        <v>0</v>
      </c>
      <c r="X388" s="108" t="str">
        <f t="shared" si="66"/>
        <v/>
      </c>
      <c r="Y388" s="28" t="str">
        <f t="shared" si="67"/>
        <v/>
      </c>
      <c r="Z388" s="108">
        <f t="shared" si="72"/>
        <v>0</v>
      </c>
      <c r="AA388" s="108" t="str">
        <f t="shared" si="68"/>
        <v/>
      </c>
      <c r="AB388" s="28" t="str">
        <f t="shared" si="69"/>
        <v/>
      </c>
      <c r="AC388" s="4"/>
      <c r="AD388" s="4"/>
    </row>
    <row r="389" spans="1:30" x14ac:dyDescent="0.35">
      <c r="A389" s="149">
        <v>380</v>
      </c>
      <c r="B389" s="63"/>
      <c r="C389" s="63"/>
      <c r="D389" s="122"/>
      <c r="E389" s="111"/>
      <c r="F389" s="112"/>
      <c r="G389" s="113"/>
      <c r="H389" s="63"/>
      <c r="I389" s="66"/>
      <c r="J389" s="64"/>
      <c r="K389" s="67"/>
      <c r="L389" s="164"/>
      <c r="M389" s="164"/>
      <c r="N389" s="15" t="str">
        <f t="shared" si="73"/>
        <v/>
      </c>
      <c r="O389" s="15" t="str">
        <f t="shared" si="62"/>
        <v/>
      </c>
      <c r="P389" s="15" t="str">
        <f t="shared" si="63"/>
        <v/>
      </c>
      <c r="Q389" s="4"/>
      <c r="R389" s="4"/>
      <c r="S389" s="108">
        <v>380</v>
      </c>
      <c r="T389" s="108">
        <f t="shared" si="70"/>
        <v>0</v>
      </c>
      <c r="U389" s="108" t="str">
        <f t="shared" si="64"/>
        <v/>
      </c>
      <c r="V389" s="28" t="str">
        <f t="shared" si="65"/>
        <v/>
      </c>
      <c r="W389" s="108">
        <f t="shared" si="71"/>
        <v>0</v>
      </c>
      <c r="X389" s="108" t="str">
        <f t="shared" si="66"/>
        <v/>
      </c>
      <c r="Y389" s="28" t="str">
        <f t="shared" si="67"/>
        <v/>
      </c>
      <c r="Z389" s="108">
        <f t="shared" si="72"/>
        <v>0</v>
      </c>
      <c r="AA389" s="108" t="str">
        <f t="shared" si="68"/>
        <v/>
      </c>
      <c r="AB389" s="28" t="str">
        <f t="shared" si="69"/>
        <v/>
      </c>
      <c r="AC389" s="4"/>
      <c r="AD389" s="4"/>
    </row>
    <row r="390" spans="1:30" x14ac:dyDescent="0.35">
      <c r="A390" s="149">
        <v>381</v>
      </c>
      <c r="B390" s="63"/>
      <c r="C390" s="63"/>
      <c r="D390" s="122"/>
      <c r="E390" s="111"/>
      <c r="F390" s="112"/>
      <c r="G390" s="113"/>
      <c r="H390" s="63"/>
      <c r="I390" s="66"/>
      <c r="J390" s="64"/>
      <c r="K390" s="67"/>
      <c r="L390" s="164"/>
      <c r="M390" s="164"/>
      <c r="N390" s="15" t="str">
        <f t="shared" si="73"/>
        <v/>
      </c>
      <c r="O390" s="15" t="str">
        <f t="shared" si="62"/>
        <v/>
      </c>
      <c r="P390" s="15" t="str">
        <f t="shared" si="63"/>
        <v/>
      </c>
      <c r="Q390" s="4"/>
      <c r="R390" s="4"/>
      <c r="S390" s="108">
        <v>381</v>
      </c>
      <c r="T390" s="108">
        <f t="shared" si="70"/>
        <v>0</v>
      </c>
      <c r="U390" s="108" t="str">
        <f t="shared" si="64"/>
        <v/>
      </c>
      <c r="V390" s="28" t="str">
        <f t="shared" si="65"/>
        <v/>
      </c>
      <c r="W390" s="108">
        <f t="shared" si="71"/>
        <v>0</v>
      </c>
      <c r="X390" s="108" t="str">
        <f t="shared" si="66"/>
        <v/>
      </c>
      <c r="Y390" s="28" t="str">
        <f t="shared" si="67"/>
        <v/>
      </c>
      <c r="Z390" s="108">
        <f t="shared" si="72"/>
        <v>0</v>
      </c>
      <c r="AA390" s="108" t="str">
        <f t="shared" si="68"/>
        <v/>
      </c>
      <c r="AB390" s="28" t="str">
        <f t="shared" si="69"/>
        <v/>
      </c>
      <c r="AC390" s="4"/>
      <c r="AD390" s="4"/>
    </row>
    <row r="391" spans="1:30" x14ac:dyDescent="0.35">
      <c r="A391" s="149">
        <v>382</v>
      </c>
      <c r="B391" s="63"/>
      <c r="C391" s="63"/>
      <c r="D391" s="122"/>
      <c r="E391" s="111"/>
      <c r="F391" s="112"/>
      <c r="G391" s="113"/>
      <c r="H391" s="63"/>
      <c r="I391" s="66"/>
      <c r="J391" s="64"/>
      <c r="K391" s="67"/>
      <c r="L391" s="164"/>
      <c r="M391" s="164"/>
      <c r="N391" s="15" t="str">
        <f t="shared" si="73"/>
        <v/>
      </c>
      <c r="O391" s="15" t="str">
        <f t="shared" si="62"/>
        <v/>
      </c>
      <c r="P391" s="15" t="str">
        <f t="shared" si="63"/>
        <v/>
      </c>
      <c r="Q391" s="4"/>
      <c r="R391" s="4"/>
      <c r="S391" s="108">
        <v>382</v>
      </c>
      <c r="T391" s="108">
        <f t="shared" si="70"/>
        <v>0</v>
      </c>
      <c r="U391" s="108" t="str">
        <f t="shared" si="64"/>
        <v/>
      </c>
      <c r="V391" s="28" t="str">
        <f t="shared" si="65"/>
        <v/>
      </c>
      <c r="W391" s="108">
        <f t="shared" si="71"/>
        <v>0</v>
      </c>
      <c r="X391" s="108" t="str">
        <f t="shared" si="66"/>
        <v/>
      </c>
      <c r="Y391" s="28" t="str">
        <f t="shared" si="67"/>
        <v/>
      </c>
      <c r="Z391" s="108">
        <f t="shared" si="72"/>
        <v>0</v>
      </c>
      <c r="AA391" s="108" t="str">
        <f t="shared" si="68"/>
        <v/>
      </c>
      <c r="AB391" s="28" t="str">
        <f t="shared" si="69"/>
        <v/>
      </c>
      <c r="AC391" s="4"/>
      <c r="AD391" s="4"/>
    </row>
    <row r="392" spans="1:30" x14ac:dyDescent="0.35">
      <c r="A392" s="149">
        <v>383</v>
      </c>
      <c r="B392" s="63"/>
      <c r="C392" s="63"/>
      <c r="D392" s="122"/>
      <c r="E392" s="111"/>
      <c r="F392" s="112"/>
      <c r="G392" s="113"/>
      <c r="H392" s="63"/>
      <c r="I392" s="66"/>
      <c r="J392" s="64"/>
      <c r="K392" s="67"/>
      <c r="L392" s="164"/>
      <c r="M392" s="164"/>
      <c r="N392" s="15" t="str">
        <f t="shared" si="73"/>
        <v/>
      </c>
      <c r="O392" s="15" t="str">
        <f t="shared" si="62"/>
        <v/>
      </c>
      <c r="P392" s="15" t="str">
        <f t="shared" si="63"/>
        <v/>
      </c>
      <c r="Q392" s="4"/>
      <c r="R392" s="4"/>
      <c r="S392" s="108">
        <v>383</v>
      </c>
      <c r="T392" s="108">
        <f t="shared" si="70"/>
        <v>0</v>
      </c>
      <c r="U392" s="108" t="str">
        <f t="shared" si="64"/>
        <v/>
      </c>
      <c r="V392" s="28" t="str">
        <f t="shared" si="65"/>
        <v/>
      </c>
      <c r="W392" s="108">
        <f t="shared" si="71"/>
        <v>0</v>
      </c>
      <c r="X392" s="108" t="str">
        <f t="shared" si="66"/>
        <v/>
      </c>
      <c r="Y392" s="28" t="str">
        <f t="shared" si="67"/>
        <v/>
      </c>
      <c r="Z392" s="108">
        <f t="shared" si="72"/>
        <v>0</v>
      </c>
      <c r="AA392" s="108" t="str">
        <f t="shared" si="68"/>
        <v/>
      </c>
      <c r="AB392" s="28" t="str">
        <f t="shared" si="69"/>
        <v/>
      </c>
      <c r="AC392" s="4"/>
      <c r="AD392" s="4"/>
    </row>
    <row r="393" spans="1:30" x14ac:dyDescent="0.35">
      <c r="A393" s="149">
        <v>384</v>
      </c>
      <c r="B393" s="63"/>
      <c r="C393" s="63"/>
      <c r="D393" s="122"/>
      <c r="E393" s="111"/>
      <c r="F393" s="112"/>
      <c r="G393" s="113"/>
      <c r="H393" s="63"/>
      <c r="I393" s="66"/>
      <c r="J393" s="64"/>
      <c r="K393" s="67"/>
      <c r="L393" s="164"/>
      <c r="M393" s="164"/>
      <c r="N393" s="15" t="str">
        <f t="shared" si="73"/>
        <v/>
      </c>
      <c r="O393" s="15" t="str">
        <f t="shared" si="62"/>
        <v/>
      </c>
      <c r="P393" s="15" t="str">
        <f t="shared" si="63"/>
        <v/>
      </c>
      <c r="Q393" s="4"/>
      <c r="R393" s="4"/>
      <c r="S393" s="108">
        <v>384</v>
      </c>
      <c r="T393" s="108">
        <f t="shared" si="70"/>
        <v>0</v>
      </c>
      <c r="U393" s="108" t="str">
        <f t="shared" si="64"/>
        <v/>
      </c>
      <c r="V393" s="28" t="str">
        <f t="shared" si="65"/>
        <v/>
      </c>
      <c r="W393" s="108">
        <f t="shared" si="71"/>
        <v>0</v>
      </c>
      <c r="X393" s="108" t="str">
        <f t="shared" si="66"/>
        <v/>
      </c>
      <c r="Y393" s="28" t="str">
        <f t="shared" si="67"/>
        <v/>
      </c>
      <c r="Z393" s="108">
        <f t="shared" si="72"/>
        <v>0</v>
      </c>
      <c r="AA393" s="108" t="str">
        <f t="shared" si="68"/>
        <v/>
      </c>
      <c r="AB393" s="28" t="str">
        <f t="shared" si="69"/>
        <v/>
      </c>
      <c r="AC393" s="4"/>
      <c r="AD393" s="4"/>
    </row>
    <row r="394" spans="1:30" x14ac:dyDescent="0.35">
      <c r="A394" s="149">
        <v>385</v>
      </c>
      <c r="B394" s="63"/>
      <c r="C394" s="63"/>
      <c r="D394" s="122"/>
      <c r="E394" s="111"/>
      <c r="F394" s="112"/>
      <c r="G394" s="113"/>
      <c r="H394" s="63"/>
      <c r="I394" s="66"/>
      <c r="J394" s="64"/>
      <c r="K394" s="67"/>
      <c r="L394" s="164"/>
      <c r="M394" s="164"/>
      <c r="N394" s="15" t="str">
        <f t="shared" si="73"/>
        <v/>
      </c>
      <c r="O394" s="15" t="str">
        <f t="shared" ref="O394:O409" si="74">IF($C394="shaft", IF($J394="monitored as part of a centralized monitoring point", $K394,$B394), "")</f>
        <v/>
      </c>
      <c r="P394" s="15" t="str">
        <f t="shared" ref="P394:P409" si="75">IF($J394="monitored as part of a centralized monitoring point", $K394,IF($B394="", "", $B394))</f>
        <v/>
      </c>
      <c r="Q394" s="4"/>
      <c r="R394" s="4"/>
      <c r="S394" s="108">
        <v>385</v>
      </c>
      <c r="T394" s="108">
        <f t="shared" si="70"/>
        <v>0</v>
      </c>
      <c r="U394" s="108" t="str">
        <f t="shared" ref="U394:U409" si="76">N394</f>
        <v/>
      </c>
      <c r="V394" s="28" t="str">
        <f t="shared" ref="V394:V409" si="77">IF(ISNA(VLOOKUP($S394,$T:$U,2,FALSE)),"",VLOOKUP($S394,$T:$U,2,FALSE))</f>
        <v/>
      </c>
      <c r="W394" s="108">
        <f t="shared" si="71"/>
        <v>0</v>
      </c>
      <c r="X394" s="108" t="str">
        <f t="shared" ref="X394:X409" si="78">O394</f>
        <v/>
      </c>
      <c r="Y394" s="28" t="str">
        <f t="shared" ref="Y394:Y409" si="79">IF(ISNA(VLOOKUP($S394,W:X,2,FALSE)),"",VLOOKUP($S394,W:X,2,FALSE))</f>
        <v/>
      </c>
      <c r="Z394" s="108">
        <f t="shared" si="72"/>
        <v>0</v>
      </c>
      <c r="AA394" s="108" t="str">
        <f t="shared" si="68"/>
        <v/>
      </c>
      <c r="AB394" s="28" t="str">
        <f t="shared" ref="AB394:AB409" si="80">IF(ISNA(VLOOKUP($S394,Z:AA,2,FALSE)),"",VLOOKUP($S394,Z:AA,2,FALSE))</f>
        <v/>
      </c>
      <c r="AC394" s="4"/>
      <c r="AD394" s="4"/>
    </row>
    <row r="395" spans="1:30" x14ac:dyDescent="0.35">
      <c r="A395" s="149">
        <v>386</v>
      </c>
      <c r="B395" s="63"/>
      <c r="C395" s="63"/>
      <c r="D395" s="122"/>
      <c r="E395" s="111"/>
      <c r="F395" s="112"/>
      <c r="G395" s="113"/>
      <c r="H395" s="63"/>
      <c r="I395" s="66"/>
      <c r="J395" s="64"/>
      <c r="K395" s="67"/>
      <c r="L395" s="164"/>
      <c r="M395" s="164"/>
      <c r="N395" s="15" t="str">
        <f t="shared" si="73"/>
        <v/>
      </c>
      <c r="O395" s="15" t="str">
        <f t="shared" si="74"/>
        <v/>
      </c>
      <c r="P395" s="15" t="str">
        <f t="shared" si="75"/>
        <v/>
      </c>
      <c r="Q395" s="4"/>
      <c r="R395" s="4"/>
      <c r="S395" s="108">
        <v>386</v>
      </c>
      <c r="T395" s="108">
        <f t="shared" ref="T395:T409" si="81">IF(LEN(N395)&gt;0,T394+1,T394+0)</f>
        <v>0</v>
      </c>
      <c r="U395" s="108" t="str">
        <f t="shared" si="76"/>
        <v/>
      </c>
      <c r="V395" s="28" t="str">
        <f t="shared" si="77"/>
        <v/>
      </c>
      <c r="W395" s="108">
        <f t="shared" ref="W395:W409" si="82">IF(LEN(O395)&gt;0,W394+1,W394+0)</f>
        <v>0</v>
      </c>
      <c r="X395" s="108" t="str">
        <f t="shared" si="78"/>
        <v/>
      </c>
      <c r="Y395" s="28" t="str">
        <f t="shared" si="79"/>
        <v/>
      </c>
      <c r="Z395" s="108">
        <f t="shared" ref="Z395:Z409" si="83">IF(LEN(P395)&gt;0,Z394+1,Z394+0)</f>
        <v>0</v>
      </c>
      <c r="AA395" s="108" t="str">
        <f t="shared" ref="AA395:AA409" si="84">P395</f>
        <v/>
      </c>
      <c r="AB395" s="28" t="str">
        <f t="shared" si="80"/>
        <v/>
      </c>
      <c r="AC395" s="4"/>
      <c r="AD395" s="4"/>
    </row>
    <row r="396" spans="1:30" x14ac:dyDescent="0.35">
      <c r="A396" s="149">
        <v>387</v>
      </c>
      <c r="B396" s="63"/>
      <c r="C396" s="63"/>
      <c r="D396" s="122"/>
      <c r="E396" s="111"/>
      <c r="F396" s="112"/>
      <c r="G396" s="113"/>
      <c r="H396" s="63"/>
      <c r="I396" s="66"/>
      <c r="J396" s="64"/>
      <c r="K396" s="67"/>
      <c r="L396" s="164"/>
      <c r="M396" s="164"/>
      <c r="N396" s="15" t="str">
        <f t="shared" si="73"/>
        <v/>
      </c>
      <c r="O396" s="15" t="str">
        <f t="shared" si="74"/>
        <v/>
      </c>
      <c r="P396" s="15" t="str">
        <f t="shared" si="75"/>
        <v/>
      </c>
      <c r="Q396" s="4"/>
      <c r="R396" s="4"/>
      <c r="S396" s="108">
        <v>387</v>
      </c>
      <c r="T396" s="108">
        <f t="shared" si="81"/>
        <v>0</v>
      </c>
      <c r="U396" s="108" t="str">
        <f t="shared" si="76"/>
        <v/>
      </c>
      <c r="V396" s="28" t="str">
        <f t="shared" si="77"/>
        <v/>
      </c>
      <c r="W396" s="108">
        <f t="shared" si="82"/>
        <v>0</v>
      </c>
      <c r="X396" s="108" t="str">
        <f t="shared" si="78"/>
        <v/>
      </c>
      <c r="Y396" s="28" t="str">
        <f t="shared" si="79"/>
        <v/>
      </c>
      <c r="Z396" s="108">
        <f t="shared" si="83"/>
        <v>0</v>
      </c>
      <c r="AA396" s="108" t="str">
        <f t="shared" si="84"/>
        <v/>
      </c>
      <c r="AB396" s="28" t="str">
        <f t="shared" si="80"/>
        <v/>
      </c>
      <c r="AC396" s="4"/>
      <c r="AD396" s="4"/>
    </row>
    <row r="397" spans="1:30" x14ac:dyDescent="0.35">
      <c r="A397" s="149">
        <v>388</v>
      </c>
      <c r="B397" s="63"/>
      <c r="C397" s="63"/>
      <c r="D397" s="122"/>
      <c r="E397" s="111"/>
      <c r="F397" s="112"/>
      <c r="G397" s="113"/>
      <c r="H397" s="63"/>
      <c r="I397" s="66"/>
      <c r="J397" s="64"/>
      <c r="K397" s="67"/>
      <c r="L397" s="164"/>
      <c r="M397" s="164"/>
      <c r="N397" s="15" t="str">
        <f t="shared" ref="N397:N409" si="85">IF(OR($C397="well", $C397="Centralized Gas Collection System"), IF($J397="monitored as part of a centralized monitoring point", $K397,$B397), "")</f>
        <v/>
      </c>
      <c r="O397" s="15" t="str">
        <f t="shared" si="74"/>
        <v/>
      </c>
      <c r="P397" s="15" t="str">
        <f t="shared" si="75"/>
        <v/>
      </c>
      <c r="Q397" s="4"/>
      <c r="R397" s="4"/>
      <c r="S397" s="108">
        <v>388</v>
      </c>
      <c r="T397" s="108">
        <f t="shared" si="81"/>
        <v>0</v>
      </c>
      <c r="U397" s="108" t="str">
        <f t="shared" si="76"/>
        <v/>
      </c>
      <c r="V397" s="28" t="str">
        <f t="shared" si="77"/>
        <v/>
      </c>
      <c r="W397" s="108">
        <f t="shared" si="82"/>
        <v>0</v>
      </c>
      <c r="X397" s="108" t="str">
        <f t="shared" si="78"/>
        <v/>
      </c>
      <c r="Y397" s="28" t="str">
        <f t="shared" si="79"/>
        <v/>
      </c>
      <c r="Z397" s="108">
        <f t="shared" si="83"/>
        <v>0</v>
      </c>
      <c r="AA397" s="108" t="str">
        <f t="shared" si="84"/>
        <v/>
      </c>
      <c r="AB397" s="28" t="str">
        <f t="shared" si="80"/>
        <v/>
      </c>
      <c r="AC397" s="4"/>
      <c r="AD397" s="4"/>
    </row>
    <row r="398" spans="1:30" x14ac:dyDescent="0.35">
      <c r="A398" s="149">
        <v>389</v>
      </c>
      <c r="B398" s="63"/>
      <c r="C398" s="63"/>
      <c r="D398" s="122"/>
      <c r="E398" s="111"/>
      <c r="F398" s="112"/>
      <c r="G398" s="113"/>
      <c r="H398" s="63"/>
      <c r="I398" s="66"/>
      <c r="J398" s="64"/>
      <c r="K398" s="67"/>
      <c r="L398" s="164"/>
      <c r="M398" s="164"/>
      <c r="N398" s="15" t="str">
        <f t="shared" si="85"/>
        <v/>
      </c>
      <c r="O398" s="15" t="str">
        <f t="shared" si="74"/>
        <v/>
      </c>
      <c r="P398" s="15" t="str">
        <f t="shared" si="75"/>
        <v/>
      </c>
      <c r="Q398" s="4"/>
      <c r="R398" s="4"/>
      <c r="S398" s="108">
        <v>389</v>
      </c>
      <c r="T398" s="108">
        <f t="shared" si="81"/>
        <v>0</v>
      </c>
      <c r="U398" s="108" t="str">
        <f t="shared" si="76"/>
        <v/>
      </c>
      <c r="V398" s="28" t="str">
        <f t="shared" si="77"/>
        <v/>
      </c>
      <c r="W398" s="108">
        <f t="shared" si="82"/>
        <v>0</v>
      </c>
      <c r="X398" s="108" t="str">
        <f t="shared" si="78"/>
        <v/>
      </c>
      <c r="Y398" s="28" t="str">
        <f t="shared" si="79"/>
        <v/>
      </c>
      <c r="Z398" s="108">
        <f t="shared" si="83"/>
        <v>0</v>
      </c>
      <c r="AA398" s="108" t="str">
        <f t="shared" si="84"/>
        <v/>
      </c>
      <c r="AB398" s="28" t="str">
        <f t="shared" si="80"/>
        <v/>
      </c>
      <c r="AC398" s="4"/>
      <c r="AD398" s="4"/>
    </row>
    <row r="399" spans="1:30" x14ac:dyDescent="0.35">
      <c r="A399" s="149">
        <v>390</v>
      </c>
      <c r="B399" s="63"/>
      <c r="C399" s="63"/>
      <c r="D399" s="122"/>
      <c r="E399" s="111"/>
      <c r="F399" s="112"/>
      <c r="G399" s="113"/>
      <c r="H399" s="63"/>
      <c r="I399" s="66"/>
      <c r="J399" s="64"/>
      <c r="K399" s="67"/>
      <c r="L399" s="164"/>
      <c r="M399" s="164"/>
      <c r="N399" s="15" t="str">
        <f t="shared" si="85"/>
        <v/>
      </c>
      <c r="O399" s="15" t="str">
        <f t="shared" si="74"/>
        <v/>
      </c>
      <c r="P399" s="15" t="str">
        <f t="shared" si="75"/>
        <v/>
      </c>
      <c r="Q399" s="4"/>
      <c r="R399" s="4"/>
      <c r="S399" s="108">
        <v>390</v>
      </c>
      <c r="T399" s="108">
        <f t="shared" si="81"/>
        <v>0</v>
      </c>
      <c r="U399" s="108" t="str">
        <f t="shared" si="76"/>
        <v/>
      </c>
      <c r="V399" s="28" t="str">
        <f t="shared" si="77"/>
        <v/>
      </c>
      <c r="W399" s="108">
        <f t="shared" si="82"/>
        <v>0</v>
      </c>
      <c r="X399" s="108" t="str">
        <f t="shared" si="78"/>
        <v/>
      </c>
      <c r="Y399" s="28" t="str">
        <f t="shared" si="79"/>
        <v/>
      </c>
      <c r="Z399" s="108">
        <f t="shared" si="83"/>
        <v>0</v>
      </c>
      <c r="AA399" s="108" t="str">
        <f t="shared" si="84"/>
        <v/>
      </c>
      <c r="AB399" s="28" t="str">
        <f t="shared" si="80"/>
        <v/>
      </c>
      <c r="AC399" s="4"/>
      <c r="AD399" s="4"/>
    </row>
    <row r="400" spans="1:30" x14ac:dyDescent="0.35">
      <c r="A400" s="149">
        <v>391</v>
      </c>
      <c r="B400" s="63"/>
      <c r="C400" s="63"/>
      <c r="D400" s="122"/>
      <c r="E400" s="111"/>
      <c r="F400" s="112"/>
      <c r="G400" s="113"/>
      <c r="H400" s="63"/>
      <c r="I400" s="66"/>
      <c r="J400" s="64"/>
      <c r="K400" s="67"/>
      <c r="L400" s="164"/>
      <c r="M400" s="164"/>
      <c r="N400" s="15" t="str">
        <f t="shared" si="85"/>
        <v/>
      </c>
      <c r="O400" s="15" t="str">
        <f t="shared" si="74"/>
        <v/>
      </c>
      <c r="P400" s="15" t="str">
        <f t="shared" si="75"/>
        <v/>
      </c>
      <c r="Q400" s="4"/>
      <c r="R400" s="4"/>
      <c r="S400" s="108">
        <v>391</v>
      </c>
      <c r="T400" s="108">
        <f t="shared" si="81"/>
        <v>0</v>
      </c>
      <c r="U400" s="108" t="str">
        <f t="shared" si="76"/>
        <v/>
      </c>
      <c r="V400" s="28" t="str">
        <f t="shared" si="77"/>
        <v/>
      </c>
      <c r="W400" s="108">
        <f t="shared" si="82"/>
        <v>0</v>
      </c>
      <c r="X400" s="108" t="str">
        <f t="shared" si="78"/>
        <v/>
      </c>
      <c r="Y400" s="28" t="str">
        <f t="shared" si="79"/>
        <v/>
      </c>
      <c r="Z400" s="108">
        <f t="shared" si="83"/>
        <v>0</v>
      </c>
      <c r="AA400" s="108" t="str">
        <f t="shared" si="84"/>
        <v/>
      </c>
      <c r="AB400" s="28" t="str">
        <f t="shared" si="80"/>
        <v/>
      </c>
      <c r="AC400" s="4"/>
      <c r="AD400" s="4"/>
    </row>
    <row r="401" spans="1:30" x14ac:dyDescent="0.35">
      <c r="A401" s="149">
        <v>392</v>
      </c>
      <c r="B401" s="63"/>
      <c r="C401" s="63"/>
      <c r="D401" s="122"/>
      <c r="E401" s="111"/>
      <c r="F401" s="112"/>
      <c r="G401" s="113"/>
      <c r="H401" s="63"/>
      <c r="I401" s="66"/>
      <c r="J401" s="64"/>
      <c r="K401" s="67"/>
      <c r="L401" s="164"/>
      <c r="M401" s="164"/>
      <c r="N401" s="15" t="str">
        <f t="shared" si="85"/>
        <v/>
      </c>
      <c r="O401" s="15" t="str">
        <f t="shared" si="74"/>
        <v/>
      </c>
      <c r="P401" s="15" t="str">
        <f t="shared" si="75"/>
        <v/>
      </c>
      <c r="Q401" s="4"/>
      <c r="R401" s="4"/>
      <c r="S401" s="108">
        <v>392</v>
      </c>
      <c r="T401" s="108">
        <f t="shared" si="81"/>
        <v>0</v>
      </c>
      <c r="U401" s="108" t="str">
        <f t="shared" si="76"/>
        <v/>
      </c>
      <c r="V401" s="28" t="str">
        <f t="shared" si="77"/>
        <v/>
      </c>
      <c r="W401" s="108">
        <f t="shared" si="82"/>
        <v>0</v>
      </c>
      <c r="X401" s="108" t="str">
        <f t="shared" si="78"/>
        <v/>
      </c>
      <c r="Y401" s="28" t="str">
        <f t="shared" si="79"/>
        <v/>
      </c>
      <c r="Z401" s="108">
        <f t="shared" si="83"/>
        <v>0</v>
      </c>
      <c r="AA401" s="108" t="str">
        <f t="shared" si="84"/>
        <v/>
      </c>
      <c r="AB401" s="28" t="str">
        <f t="shared" si="80"/>
        <v/>
      </c>
      <c r="AC401" s="4"/>
      <c r="AD401" s="4"/>
    </row>
    <row r="402" spans="1:30" x14ac:dyDescent="0.35">
      <c r="A402" s="149">
        <v>393</v>
      </c>
      <c r="B402" s="63"/>
      <c r="C402" s="63"/>
      <c r="D402" s="122"/>
      <c r="E402" s="111"/>
      <c r="F402" s="112"/>
      <c r="G402" s="113"/>
      <c r="H402" s="63"/>
      <c r="I402" s="66"/>
      <c r="J402" s="64"/>
      <c r="K402" s="67"/>
      <c r="L402" s="164"/>
      <c r="M402" s="164"/>
      <c r="N402" s="15" t="str">
        <f t="shared" si="85"/>
        <v/>
      </c>
      <c r="O402" s="15" t="str">
        <f t="shared" si="74"/>
        <v/>
      </c>
      <c r="P402" s="15" t="str">
        <f t="shared" si="75"/>
        <v/>
      </c>
      <c r="Q402" s="4"/>
      <c r="R402" s="4"/>
      <c r="S402" s="108">
        <v>393</v>
      </c>
      <c r="T402" s="108">
        <f t="shared" si="81"/>
        <v>0</v>
      </c>
      <c r="U402" s="108" t="str">
        <f t="shared" si="76"/>
        <v/>
      </c>
      <c r="V402" s="28" t="str">
        <f t="shared" si="77"/>
        <v/>
      </c>
      <c r="W402" s="108">
        <f t="shared" si="82"/>
        <v>0</v>
      </c>
      <c r="X402" s="108" t="str">
        <f t="shared" si="78"/>
        <v/>
      </c>
      <c r="Y402" s="28" t="str">
        <f t="shared" si="79"/>
        <v/>
      </c>
      <c r="Z402" s="108">
        <f t="shared" si="83"/>
        <v>0</v>
      </c>
      <c r="AA402" s="108" t="str">
        <f t="shared" si="84"/>
        <v/>
      </c>
      <c r="AB402" s="28" t="str">
        <f t="shared" si="80"/>
        <v/>
      </c>
      <c r="AC402" s="4"/>
      <c r="AD402" s="4"/>
    </row>
    <row r="403" spans="1:30" x14ac:dyDescent="0.35">
      <c r="A403" s="149">
        <v>394</v>
      </c>
      <c r="B403" s="63"/>
      <c r="C403" s="63"/>
      <c r="D403" s="122"/>
      <c r="E403" s="111"/>
      <c r="F403" s="112"/>
      <c r="G403" s="113"/>
      <c r="H403" s="63"/>
      <c r="I403" s="66"/>
      <c r="J403" s="64"/>
      <c r="K403" s="67"/>
      <c r="L403" s="164"/>
      <c r="M403" s="164"/>
      <c r="N403" s="15" t="str">
        <f t="shared" si="85"/>
        <v/>
      </c>
      <c r="O403" s="15" t="str">
        <f t="shared" si="74"/>
        <v/>
      </c>
      <c r="P403" s="15" t="str">
        <f t="shared" si="75"/>
        <v/>
      </c>
      <c r="Q403" s="4"/>
      <c r="R403" s="4"/>
      <c r="S403" s="108">
        <v>394</v>
      </c>
      <c r="T403" s="108">
        <f t="shared" si="81"/>
        <v>0</v>
      </c>
      <c r="U403" s="108" t="str">
        <f t="shared" si="76"/>
        <v/>
      </c>
      <c r="V403" s="28" t="str">
        <f t="shared" si="77"/>
        <v/>
      </c>
      <c r="W403" s="108">
        <f t="shared" si="82"/>
        <v>0</v>
      </c>
      <c r="X403" s="108" t="str">
        <f t="shared" si="78"/>
        <v/>
      </c>
      <c r="Y403" s="28" t="str">
        <f t="shared" si="79"/>
        <v/>
      </c>
      <c r="Z403" s="108">
        <f t="shared" si="83"/>
        <v>0</v>
      </c>
      <c r="AA403" s="108" t="str">
        <f t="shared" si="84"/>
        <v/>
      </c>
      <c r="AB403" s="28" t="str">
        <f t="shared" si="80"/>
        <v/>
      </c>
      <c r="AC403" s="4"/>
      <c r="AD403" s="4"/>
    </row>
    <row r="404" spans="1:30" x14ac:dyDescent="0.35">
      <c r="A404" s="149">
        <v>395</v>
      </c>
      <c r="B404" s="63"/>
      <c r="C404" s="63"/>
      <c r="D404" s="122"/>
      <c r="E404" s="111"/>
      <c r="F404" s="112"/>
      <c r="G404" s="113"/>
      <c r="H404" s="63"/>
      <c r="I404" s="66"/>
      <c r="J404" s="64"/>
      <c r="K404" s="67"/>
      <c r="L404" s="164"/>
      <c r="M404" s="164"/>
      <c r="N404" s="15" t="str">
        <f t="shared" si="85"/>
        <v/>
      </c>
      <c r="O404" s="15" t="str">
        <f t="shared" si="74"/>
        <v/>
      </c>
      <c r="P404" s="15" t="str">
        <f t="shared" si="75"/>
        <v/>
      </c>
      <c r="Q404" s="4"/>
      <c r="R404" s="4"/>
      <c r="S404" s="108">
        <v>395</v>
      </c>
      <c r="T404" s="108">
        <f t="shared" si="81"/>
        <v>0</v>
      </c>
      <c r="U404" s="108" t="str">
        <f t="shared" si="76"/>
        <v/>
      </c>
      <c r="V404" s="28" t="str">
        <f t="shared" si="77"/>
        <v/>
      </c>
      <c r="W404" s="108">
        <f t="shared" si="82"/>
        <v>0</v>
      </c>
      <c r="X404" s="108" t="str">
        <f t="shared" si="78"/>
        <v/>
      </c>
      <c r="Y404" s="28" t="str">
        <f t="shared" si="79"/>
        <v/>
      </c>
      <c r="Z404" s="108">
        <f t="shared" si="83"/>
        <v>0</v>
      </c>
      <c r="AA404" s="108" t="str">
        <f t="shared" si="84"/>
        <v/>
      </c>
      <c r="AB404" s="28" t="str">
        <f t="shared" si="80"/>
        <v/>
      </c>
      <c r="AC404" s="4"/>
      <c r="AD404" s="4"/>
    </row>
    <row r="405" spans="1:30" x14ac:dyDescent="0.35">
      <c r="A405" s="149">
        <v>396</v>
      </c>
      <c r="B405" s="63"/>
      <c r="C405" s="63"/>
      <c r="D405" s="122"/>
      <c r="E405" s="111"/>
      <c r="F405" s="112"/>
      <c r="G405" s="113"/>
      <c r="H405" s="63"/>
      <c r="I405" s="66"/>
      <c r="J405" s="64"/>
      <c r="K405" s="67"/>
      <c r="L405" s="164"/>
      <c r="M405" s="164"/>
      <c r="N405" s="15" t="str">
        <f t="shared" si="85"/>
        <v/>
      </c>
      <c r="O405" s="15" t="str">
        <f t="shared" si="74"/>
        <v/>
      </c>
      <c r="P405" s="15" t="str">
        <f t="shared" si="75"/>
        <v/>
      </c>
      <c r="Q405" s="4"/>
      <c r="R405" s="4"/>
      <c r="S405" s="108">
        <v>396</v>
      </c>
      <c r="T405" s="108">
        <f t="shared" si="81"/>
        <v>0</v>
      </c>
      <c r="U405" s="108" t="str">
        <f t="shared" si="76"/>
        <v/>
      </c>
      <c r="V405" s="28" t="str">
        <f t="shared" si="77"/>
        <v/>
      </c>
      <c r="W405" s="108">
        <f t="shared" si="82"/>
        <v>0</v>
      </c>
      <c r="X405" s="108" t="str">
        <f t="shared" si="78"/>
        <v/>
      </c>
      <c r="Y405" s="28" t="str">
        <f t="shared" si="79"/>
        <v/>
      </c>
      <c r="Z405" s="108">
        <f t="shared" si="83"/>
        <v>0</v>
      </c>
      <c r="AA405" s="108" t="str">
        <f t="shared" si="84"/>
        <v/>
      </c>
      <c r="AB405" s="28" t="str">
        <f t="shared" si="80"/>
        <v/>
      </c>
      <c r="AC405" s="4"/>
      <c r="AD405" s="4"/>
    </row>
    <row r="406" spans="1:30" x14ac:dyDescent="0.35">
      <c r="A406" s="149">
        <v>397</v>
      </c>
      <c r="B406" s="63"/>
      <c r="C406" s="63"/>
      <c r="D406" s="122"/>
      <c r="E406" s="111"/>
      <c r="F406" s="112"/>
      <c r="G406" s="113"/>
      <c r="H406" s="63"/>
      <c r="I406" s="66"/>
      <c r="J406" s="64"/>
      <c r="K406" s="67"/>
      <c r="L406" s="164"/>
      <c r="M406" s="164"/>
      <c r="N406" s="15" t="str">
        <f t="shared" si="85"/>
        <v/>
      </c>
      <c r="O406" s="15" t="str">
        <f t="shared" si="74"/>
        <v/>
      </c>
      <c r="P406" s="15" t="str">
        <f t="shared" si="75"/>
        <v/>
      </c>
      <c r="Q406" s="4"/>
      <c r="R406" s="4"/>
      <c r="S406" s="108">
        <v>397</v>
      </c>
      <c r="T406" s="108">
        <f t="shared" si="81"/>
        <v>0</v>
      </c>
      <c r="U406" s="108" t="str">
        <f t="shared" si="76"/>
        <v/>
      </c>
      <c r="V406" s="28" t="str">
        <f t="shared" si="77"/>
        <v/>
      </c>
      <c r="W406" s="108">
        <f t="shared" si="82"/>
        <v>0</v>
      </c>
      <c r="X406" s="108" t="str">
        <f t="shared" si="78"/>
        <v/>
      </c>
      <c r="Y406" s="28" t="str">
        <f t="shared" si="79"/>
        <v/>
      </c>
      <c r="Z406" s="108">
        <f t="shared" si="83"/>
        <v>0</v>
      </c>
      <c r="AA406" s="108" t="str">
        <f t="shared" si="84"/>
        <v/>
      </c>
      <c r="AB406" s="28" t="str">
        <f t="shared" si="80"/>
        <v/>
      </c>
      <c r="AC406" s="4"/>
      <c r="AD406" s="4"/>
    </row>
    <row r="407" spans="1:30" x14ac:dyDescent="0.35">
      <c r="A407" s="149">
        <v>398</v>
      </c>
      <c r="B407" s="63"/>
      <c r="C407" s="63"/>
      <c r="D407" s="122"/>
      <c r="E407" s="111"/>
      <c r="F407" s="112"/>
      <c r="G407" s="113"/>
      <c r="H407" s="63"/>
      <c r="I407" s="66"/>
      <c r="J407" s="64"/>
      <c r="K407" s="67"/>
      <c r="L407" s="164"/>
      <c r="M407" s="164"/>
      <c r="N407" s="15" t="str">
        <f t="shared" si="85"/>
        <v/>
      </c>
      <c r="O407" s="15" t="str">
        <f t="shared" si="74"/>
        <v/>
      </c>
      <c r="P407" s="15" t="str">
        <f t="shared" si="75"/>
        <v/>
      </c>
      <c r="Q407" s="4"/>
      <c r="R407" s="4"/>
      <c r="S407" s="108">
        <v>398</v>
      </c>
      <c r="T407" s="108">
        <f t="shared" si="81"/>
        <v>0</v>
      </c>
      <c r="U407" s="108" t="str">
        <f t="shared" si="76"/>
        <v/>
      </c>
      <c r="V407" s="28" t="str">
        <f t="shared" si="77"/>
        <v/>
      </c>
      <c r="W407" s="108">
        <f t="shared" si="82"/>
        <v>0</v>
      </c>
      <c r="X407" s="108" t="str">
        <f t="shared" si="78"/>
        <v/>
      </c>
      <c r="Y407" s="28" t="str">
        <f t="shared" si="79"/>
        <v/>
      </c>
      <c r="Z407" s="108">
        <f t="shared" si="83"/>
        <v>0</v>
      </c>
      <c r="AA407" s="108" t="str">
        <f t="shared" si="84"/>
        <v/>
      </c>
      <c r="AB407" s="28" t="str">
        <f t="shared" si="80"/>
        <v/>
      </c>
      <c r="AC407" s="4"/>
      <c r="AD407" s="4"/>
    </row>
    <row r="408" spans="1:30" x14ac:dyDescent="0.35">
      <c r="A408" s="149">
        <v>399</v>
      </c>
      <c r="B408" s="63"/>
      <c r="C408" s="63"/>
      <c r="D408" s="122"/>
      <c r="E408" s="111"/>
      <c r="F408" s="112"/>
      <c r="G408" s="113"/>
      <c r="H408" s="63"/>
      <c r="I408" s="66"/>
      <c r="J408" s="64"/>
      <c r="K408" s="67"/>
      <c r="L408" s="164"/>
      <c r="M408" s="164"/>
      <c r="N408" s="15" t="str">
        <f t="shared" si="85"/>
        <v/>
      </c>
      <c r="O408" s="15" t="str">
        <f t="shared" si="74"/>
        <v/>
      </c>
      <c r="P408" s="15" t="str">
        <f t="shared" si="75"/>
        <v/>
      </c>
      <c r="Q408" s="4"/>
      <c r="R408" s="4"/>
      <c r="S408" s="108">
        <v>399</v>
      </c>
      <c r="T408" s="108">
        <f t="shared" si="81"/>
        <v>0</v>
      </c>
      <c r="U408" s="108" t="str">
        <f t="shared" si="76"/>
        <v/>
      </c>
      <c r="V408" s="28" t="str">
        <f t="shared" si="77"/>
        <v/>
      </c>
      <c r="W408" s="108">
        <f t="shared" si="82"/>
        <v>0</v>
      </c>
      <c r="X408" s="108" t="str">
        <f t="shared" si="78"/>
        <v/>
      </c>
      <c r="Y408" s="28" t="str">
        <f t="shared" si="79"/>
        <v/>
      </c>
      <c r="Z408" s="108">
        <f t="shared" si="83"/>
        <v>0</v>
      </c>
      <c r="AA408" s="108" t="str">
        <f t="shared" si="84"/>
        <v/>
      </c>
      <c r="AB408" s="28" t="str">
        <f t="shared" si="80"/>
        <v/>
      </c>
      <c r="AC408" s="4"/>
      <c r="AD408" s="4"/>
    </row>
    <row r="409" spans="1:30" x14ac:dyDescent="0.35">
      <c r="A409" s="149">
        <v>400</v>
      </c>
      <c r="B409" s="63"/>
      <c r="C409" s="63"/>
      <c r="D409" s="122"/>
      <c r="E409" s="111"/>
      <c r="F409" s="112"/>
      <c r="G409" s="113"/>
      <c r="H409" s="63"/>
      <c r="I409" s="66"/>
      <c r="J409" s="64"/>
      <c r="K409" s="67"/>
      <c r="L409" s="164"/>
      <c r="M409" s="164"/>
      <c r="N409" s="15" t="str">
        <f t="shared" si="85"/>
        <v/>
      </c>
      <c r="O409" s="15" t="str">
        <f t="shared" si="74"/>
        <v/>
      </c>
      <c r="P409" s="15" t="str">
        <f t="shared" si="75"/>
        <v/>
      </c>
      <c r="Q409" s="4"/>
      <c r="R409" s="4"/>
      <c r="S409" s="108">
        <v>400</v>
      </c>
      <c r="T409" s="108">
        <f t="shared" si="81"/>
        <v>0</v>
      </c>
      <c r="U409" s="108" t="str">
        <f t="shared" si="76"/>
        <v/>
      </c>
      <c r="V409" s="28" t="str">
        <f t="shared" si="77"/>
        <v/>
      </c>
      <c r="W409" s="108">
        <f t="shared" si="82"/>
        <v>0</v>
      </c>
      <c r="X409" s="108" t="str">
        <f t="shared" si="78"/>
        <v/>
      </c>
      <c r="Y409" s="28" t="str">
        <f t="shared" si="79"/>
        <v/>
      </c>
      <c r="Z409" s="108">
        <f t="shared" si="83"/>
        <v>0</v>
      </c>
      <c r="AA409" s="108" t="str">
        <f t="shared" si="84"/>
        <v/>
      </c>
      <c r="AB409" s="28" t="str">
        <f t="shared" si="80"/>
        <v/>
      </c>
      <c r="AC409" s="4"/>
      <c r="AD409" s="4"/>
    </row>
    <row r="410" spans="1:30" x14ac:dyDescent="0.35">
      <c r="E410" s="150"/>
      <c r="F410" s="150"/>
      <c r="G410" s="150"/>
    </row>
    <row r="411" spans="1:30" hidden="1" x14ac:dyDescent="0.35">
      <c r="E411" s="151" t="s">
        <v>102</v>
      </c>
      <c r="F411" s="151"/>
      <c r="G411" s="151" t="s">
        <v>102</v>
      </c>
    </row>
    <row r="412" spans="1:30" hidden="1" x14ac:dyDescent="0.35">
      <c r="E412" s="152" t="s">
        <v>99</v>
      </c>
      <c r="F412" s="152"/>
      <c r="G412" s="152" t="s">
        <v>94</v>
      </c>
    </row>
    <row r="413" spans="1:30" hidden="1" x14ac:dyDescent="0.35">
      <c r="E413" s="152" t="s">
        <v>103</v>
      </c>
      <c r="F413" s="152"/>
      <c r="G413" s="152" t="s">
        <v>97</v>
      </c>
    </row>
    <row r="414" spans="1:30" hidden="1" x14ac:dyDescent="0.35">
      <c r="E414" s="152" t="s">
        <v>101</v>
      </c>
      <c r="F414" s="152"/>
      <c r="G414" s="135" t="s">
        <v>464</v>
      </c>
    </row>
    <row r="415" spans="1:30" hidden="1" x14ac:dyDescent="0.35">
      <c r="E415" s="152" t="s">
        <v>100</v>
      </c>
      <c r="F415" s="152"/>
      <c r="G415" s="153" t="s">
        <v>98</v>
      </c>
    </row>
    <row r="416" spans="1:30" hidden="1" x14ac:dyDescent="0.35">
      <c r="E416" s="152" t="s">
        <v>104</v>
      </c>
      <c r="F416" s="154"/>
      <c r="G416" s="154"/>
    </row>
    <row r="417" spans="5:7" hidden="1" x14ac:dyDescent="0.35">
      <c r="E417" s="153" t="s">
        <v>98</v>
      </c>
      <c r="F417" s="154"/>
      <c r="G417" s="154"/>
    </row>
    <row r="418" spans="5:7" hidden="1" x14ac:dyDescent="0.35">
      <c r="G418" s="152"/>
    </row>
    <row r="419" spans="5:7" x14ac:dyDescent="0.35">
      <c r="G419" s="154"/>
    </row>
    <row r="420" spans="5:7" x14ac:dyDescent="0.35">
      <c r="E420" s="131"/>
      <c r="F420" s="131"/>
      <c r="G420" s="131"/>
    </row>
    <row r="421" spans="5:7" x14ac:dyDescent="0.35">
      <c r="E421" s="131"/>
      <c r="F421" s="131"/>
      <c r="G421" s="131"/>
    </row>
    <row r="422" spans="5:7" x14ac:dyDescent="0.35">
      <c r="E422" s="131"/>
      <c r="F422" s="131"/>
      <c r="G422" s="131"/>
    </row>
    <row r="423" spans="5:7" x14ac:dyDescent="0.35">
      <c r="E423" s="131"/>
      <c r="F423" s="131"/>
      <c r="G423" s="131"/>
    </row>
    <row r="424" spans="5:7" x14ac:dyDescent="0.35">
      <c r="E424" s="131"/>
      <c r="F424" s="131"/>
      <c r="G424" s="131"/>
    </row>
    <row r="425" spans="5:7" x14ac:dyDescent="0.35">
      <c r="E425" s="131"/>
      <c r="F425" s="131"/>
      <c r="G425" s="131"/>
    </row>
    <row r="426" spans="5:7" x14ac:dyDescent="0.35">
      <c r="E426" s="131"/>
      <c r="F426" s="131"/>
      <c r="G426" s="131"/>
    </row>
    <row r="427" spans="5:7" x14ac:dyDescent="0.35">
      <c r="E427" s="131"/>
      <c r="F427" s="131"/>
      <c r="G427" s="131"/>
    </row>
    <row r="428" spans="5:7" x14ac:dyDescent="0.35">
      <c r="E428" s="131"/>
      <c r="F428" s="131"/>
      <c r="G428" s="131"/>
    </row>
    <row r="429" spans="5:7" x14ac:dyDescent="0.35">
      <c r="E429" s="131"/>
      <c r="F429" s="131"/>
      <c r="G429" s="131"/>
    </row>
    <row r="430" spans="5:7" x14ac:dyDescent="0.35">
      <c r="E430" s="131"/>
      <c r="F430" s="131"/>
      <c r="G430" s="131"/>
    </row>
    <row r="431" spans="5:7" x14ac:dyDescent="0.35">
      <c r="E431" s="131"/>
      <c r="F431" s="131"/>
      <c r="G431" s="131"/>
    </row>
    <row r="432" spans="5:7" x14ac:dyDescent="0.35">
      <c r="E432" s="131"/>
      <c r="F432" s="131"/>
      <c r="G432" s="131"/>
    </row>
    <row r="433" spans="5:7" x14ac:dyDescent="0.35">
      <c r="E433" s="131"/>
      <c r="F433" s="131"/>
      <c r="G433" s="131"/>
    </row>
    <row r="434" spans="5:7" x14ac:dyDescent="0.35">
      <c r="E434" s="131"/>
      <c r="F434" s="131"/>
      <c r="G434" s="131"/>
    </row>
    <row r="435" spans="5:7" x14ac:dyDescent="0.35">
      <c r="E435" s="131"/>
      <c r="F435" s="131"/>
      <c r="G435" s="131"/>
    </row>
    <row r="436" spans="5:7" x14ac:dyDescent="0.35">
      <c r="E436" s="131"/>
      <c r="F436" s="131"/>
      <c r="G436" s="131"/>
    </row>
    <row r="437" spans="5:7" x14ac:dyDescent="0.35">
      <c r="E437" s="131"/>
      <c r="F437" s="131"/>
      <c r="G437" s="131"/>
    </row>
    <row r="438" spans="5:7" x14ac:dyDescent="0.35">
      <c r="E438" s="131"/>
      <c r="F438" s="131"/>
      <c r="G438" s="131"/>
    </row>
    <row r="439" spans="5:7" x14ac:dyDescent="0.35">
      <c r="E439" s="131"/>
      <c r="F439" s="131"/>
      <c r="G439" s="131"/>
    </row>
    <row r="440" spans="5:7" x14ac:dyDescent="0.35">
      <c r="E440" s="131"/>
      <c r="F440" s="131"/>
      <c r="G440" s="150"/>
    </row>
    <row r="441" spans="5:7" x14ac:dyDescent="0.35">
      <c r="E441" s="155"/>
      <c r="F441" s="155"/>
      <c r="G441" s="150"/>
    </row>
    <row r="442" spans="5:7" x14ac:dyDescent="0.35">
      <c r="E442" s="155"/>
      <c r="F442" s="155"/>
      <c r="G442" s="150"/>
    </row>
    <row r="443" spans="5:7" x14ac:dyDescent="0.35">
      <c r="E443" s="150"/>
      <c r="F443" s="150"/>
    </row>
  </sheetData>
  <sheetProtection algorithmName="SHA-512" hashValue="bTIkooEHISqhssCUrlKt3KlOjphOJEwNTtyiC911q0Jnr93SvvGN1axhzDNC1A6bIoqGo3qoK5eQBLk3jiDWGQ==" saltValue="TmQ8Vv4OupXdCFAKXt8xWA==" spinCount="100000" sheet="1" objects="1" scenarios="1"/>
  <mergeCells count="3">
    <mergeCell ref="B6:E6"/>
    <mergeCell ref="B2:C2"/>
    <mergeCell ref="B4:D4"/>
  </mergeCells>
  <phoneticPr fontId="32" type="noConversion"/>
  <conditionalFormatting sqref="D10:D409">
    <cfRule type="expression" dxfId="29" priority="7" stopIfTrue="1">
      <formula>C10="Shaft"</formula>
    </cfRule>
  </conditionalFormatting>
  <conditionalFormatting sqref="F10:F409">
    <cfRule type="expression" dxfId="28" priority="2" stopIfTrue="1">
      <formula>$E10&lt;&gt;$E$417</formula>
    </cfRule>
  </conditionalFormatting>
  <conditionalFormatting sqref="G10:H409">
    <cfRule type="expression" dxfId="27" priority="1" stopIfTrue="1">
      <formula>#REF!&lt;2013</formula>
    </cfRule>
  </conditionalFormatting>
  <conditionalFormatting sqref="H10:I409">
    <cfRule type="expression" dxfId="26" priority="6" stopIfTrue="1">
      <formula>#REF!&lt;2013</formula>
    </cfRule>
  </conditionalFormatting>
  <conditionalFormatting sqref="K10:K409">
    <cfRule type="expression" dxfId="25" priority="8" stopIfTrue="1">
      <formula>$J10&lt;&gt;"monitored as part of a centralized monitoring point"</formula>
    </cfRule>
  </conditionalFormatting>
  <dataValidations xWindow="1233" yWindow="699" count="10">
    <dataValidation type="decimal" operator="greaterThanOrEqual" allowBlank="1" showInputMessage="1" showErrorMessage="1" promptTitle="Days in Operation" prompt="Enter the number of days the well or shaft was in operation during the reporting year. Divide total hours of operation by 24. " sqref="H10:H409" xr:uid="{8E7BC8DD-009C-4D7B-8E26-00DFDBC51591}">
      <formula1>0</formula1>
    </dataValidation>
    <dataValidation allowBlank="1" showInputMessage="1" showErrorMessage="1" promptTitle="Close date" prompt="Enter the close date of the well or shaft (MM/DD/YYYY).  If operating through the end of the reporting year, the close date is December 31st of the reporting year." sqref="I10:I409" xr:uid="{D984AFC2-41A8-4886-BC33-F9C84CA0C077}"/>
    <dataValidation allowBlank="1" showInputMessage="1" showErrorMessage="1" promptTitle="Start date" prompt="Enter the Start Date of the well or shaft (MM/DD/YYYY)" sqref="G10:H409" xr:uid="{E66FF898-19C9-4CFA-BF5D-DF8B36CB3077}"/>
    <dataValidation type="list" allowBlank="1" showInputMessage="1" showErrorMessage="1" promptTitle="Individual or Centralized" prompt="Select whether the well or shaft is monitored individually, or as a part of a centralized monitoring point." sqref="J10:J409" xr:uid="{E6116DAE-2D04-409E-BAAB-A7991F8709AB}">
      <formula1>"monitored individually, monitored as part of a centralized monitoring point"</formula1>
    </dataValidation>
    <dataValidation allowBlank="1" showInputMessage="1" showErrorMessage="1" promptTitle="Centralized Monitoring Point ID" prompt="Enter a unique identifier or name for each centralized monitoring point.  IDs for centralized monitoring points should be different than the IDs used for wells and shafts." sqref="K10:K409" xr:uid="{877B6310-3CFE-4F8D-92AA-221BAC099731}"/>
    <dataValidation allowBlank="1" showInputMessage="1" showErrorMessage="1" errorTitle="Fraction" error="This value is a fraction and must fall between 0 and 1" promptTitle="Description" prompt="Provide additional text when specifying &quot;Other&quot; for description." sqref="F10:F409" xr:uid="{CEF7790D-B8E1-4AE5-8576-0F578102738E}"/>
    <dataValidation type="list" showInputMessage="1" showErrorMessage="1" errorTitle="Invalid Entry" error="Please select an option from the drop-down menu and in blue cells only." promptTitle="Gas collection system" prompt="Is the well associated with a gas collection system?" sqref="D10:D409" xr:uid="{BA3E6CE4-1479-4C3C-8F47-A28E0052B7D3}">
      <formula1>$AD$10:$AD$11</formula1>
    </dataValidation>
    <dataValidation type="list" allowBlank="1" showInputMessage="1" showErrorMessage="1" promptTitle="ID/ Name Type" prompt="Enter &quot;well&quot;, &quot;shaft&quot;, or &quot;centralized gas collection system&quot;" sqref="C10:C409" xr:uid="{3100D470-CBF2-4082-83EF-BE114D11423E}">
      <formula1>"Well, Shaft, Centralized Gas Collection System"</formula1>
    </dataValidation>
    <dataValidation type="custom" showInputMessage="1" showErrorMessage="1" errorTitle="Invalid Entry" error="You have entered a duplicate value or skipped a row. Please make sure to enter only unique values in this column and to fill out the table from top to bottom without skipping rows." promptTitle="Well and Shaft ID" prompt="Enter a unique identifier or name for each well, shaft, or centralized gas collection system." sqref="B10:B409" xr:uid="{5C3B6B97-C60A-41A9-A0AF-E0A22C4650B9}">
      <formula1>AND(COUNTIF($B$10:$B$409,B10)&lt;=1,COUNTA($B$10:B10)=$A10)</formula1>
    </dataValidation>
    <dataValidation type="list" allowBlank="1" showInputMessage="1" showErrorMessage="1" sqref="E10:E409" xr:uid="{0F20374F-282F-4196-B721-A9DD7324C232}">
      <formula1>IF($C10="Well",$E$412:$E$417,$G$412:$G$415)</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5363B-DD8E-4DF1-8728-459ADCD29AED}">
  <sheetPr>
    <tabColor theme="3" tint="0.499984740745262"/>
  </sheetPr>
  <dimension ref="A1:AY810"/>
  <sheetViews>
    <sheetView zoomScale="85" zoomScaleNormal="85" workbookViewId="0"/>
  </sheetViews>
  <sheetFormatPr defaultColWidth="9.08984375" defaultRowHeight="14.5" x14ac:dyDescent="0.35"/>
  <cols>
    <col min="1" max="1" width="5" style="131" bestFit="1" customWidth="1"/>
    <col min="2" max="2" width="36.6328125" style="131" customWidth="1"/>
    <col min="3" max="3" width="17.453125" style="131" customWidth="1"/>
    <col min="4" max="6" width="15.6328125" style="131" customWidth="1"/>
    <col min="7" max="7" width="57.6328125" style="131" customWidth="1"/>
    <col min="8" max="13" width="30.6328125" style="131" customWidth="1"/>
    <col min="14" max="14" width="15.6328125" style="131" customWidth="1"/>
    <col min="15" max="15" width="69.08984375" style="131" customWidth="1"/>
    <col min="16" max="16" width="16.90625" style="131" customWidth="1"/>
    <col min="17" max="19" width="30.6328125" style="131" customWidth="1"/>
    <col min="20" max="20" width="24.453125" style="131" customWidth="1"/>
    <col min="21" max="21" width="21.6328125" style="131" customWidth="1"/>
    <col min="22" max="22" width="30.6328125" style="131" customWidth="1"/>
    <col min="23" max="23" width="26.08984375" style="131" customWidth="1"/>
    <col min="24" max="24" width="20.453125" style="131" customWidth="1"/>
    <col min="25" max="26" width="30.6328125" style="131" customWidth="1"/>
    <col min="27" max="27" width="30.6328125" style="165" customWidth="1"/>
    <col min="28" max="28" width="34.6328125" style="165" customWidth="1"/>
    <col min="29" max="29" width="34.6328125" style="131" customWidth="1"/>
    <col min="30" max="30" width="34.6328125" customWidth="1"/>
    <col min="31" max="31" width="30.6328125" style="131" customWidth="1"/>
    <col min="32" max="32" width="30.6328125" customWidth="1"/>
    <col min="33" max="33" width="21.453125" customWidth="1"/>
    <col min="34" max="34" width="26.453125" hidden="1" customWidth="1"/>
    <col min="35" max="35" width="87.6328125" hidden="1" customWidth="1"/>
    <col min="36" max="36" width="9.08984375" hidden="1" customWidth="1"/>
    <col min="37" max="37" width="9" hidden="1" customWidth="1"/>
    <col min="38" max="43" width="9.08984375" customWidth="1"/>
    <col min="44" max="44" width="9.453125" customWidth="1"/>
    <col min="45" max="46" width="9.08984375" customWidth="1"/>
    <col min="47" max="47" width="9.08984375" style="30" customWidth="1"/>
    <col min="48" max="49" width="9.08984375" customWidth="1"/>
    <col min="51" max="51" width="9.08984375" customWidth="1"/>
  </cols>
  <sheetData>
    <row r="1" spans="1:51" s="205" customFormat="1" ht="18" x14ac:dyDescent="0.35">
      <c r="B1" s="206" t="s">
        <v>105</v>
      </c>
      <c r="C1" s="207"/>
      <c r="D1" s="207"/>
      <c r="E1" s="207"/>
      <c r="F1" s="207"/>
      <c r="G1" s="207"/>
      <c r="H1" s="208"/>
      <c r="I1" s="208"/>
      <c r="J1" s="208"/>
      <c r="K1" s="208"/>
      <c r="L1" s="208"/>
      <c r="M1" s="208"/>
      <c r="N1" s="208"/>
      <c r="O1" s="208"/>
      <c r="P1" s="208"/>
      <c r="Q1" s="208"/>
      <c r="R1" s="208"/>
      <c r="S1" s="208"/>
      <c r="T1" s="208"/>
      <c r="U1" s="208"/>
      <c r="V1" s="208"/>
      <c r="W1" s="208"/>
      <c r="X1" s="208"/>
      <c r="Y1" s="208"/>
      <c r="Z1" s="208"/>
      <c r="AA1" s="208"/>
      <c r="AB1" s="208"/>
      <c r="AC1" s="209"/>
      <c r="AD1" s="209"/>
      <c r="AU1" s="210"/>
    </row>
    <row r="2" spans="1:51" s="205" customFormat="1" ht="14.9" customHeight="1" x14ac:dyDescent="0.35">
      <c r="B2" s="299"/>
      <c r="C2" s="299"/>
      <c r="D2" s="211"/>
      <c r="E2" s="208"/>
      <c r="F2" s="208"/>
      <c r="G2" s="208"/>
      <c r="H2" s="208"/>
      <c r="I2" s="208"/>
      <c r="J2" s="208"/>
      <c r="K2" s="208"/>
      <c r="L2" s="208"/>
      <c r="M2" s="208"/>
      <c r="N2" s="208"/>
      <c r="O2" s="208"/>
      <c r="P2" s="208"/>
      <c r="Q2" s="208"/>
      <c r="R2" s="208"/>
      <c r="S2" s="208"/>
      <c r="T2" s="208"/>
      <c r="U2" s="208"/>
      <c r="V2" s="208"/>
      <c r="W2" s="208"/>
      <c r="X2" s="208"/>
      <c r="Y2" s="208"/>
      <c r="Z2" s="208"/>
      <c r="AA2" s="208"/>
      <c r="AB2" s="208"/>
      <c r="AC2" s="209"/>
      <c r="AD2" s="209"/>
      <c r="AU2" s="210"/>
    </row>
    <row r="3" spans="1:51" s="205" customFormat="1" x14ac:dyDescent="0.35">
      <c r="B3" s="212" t="s">
        <v>41</v>
      </c>
      <c r="C3" s="207"/>
      <c r="D3" s="207"/>
      <c r="E3" s="207"/>
      <c r="F3" s="207"/>
      <c r="G3" s="207"/>
      <c r="H3" s="208"/>
      <c r="I3" s="208"/>
      <c r="J3" s="208"/>
      <c r="K3" s="208"/>
      <c r="L3" s="208"/>
      <c r="M3" s="208"/>
      <c r="N3" s="208"/>
      <c r="O3" s="208"/>
      <c r="P3" s="208"/>
      <c r="Q3" s="208"/>
      <c r="R3" s="208"/>
      <c r="S3" s="208"/>
      <c r="T3" s="208"/>
      <c r="U3" s="208"/>
      <c r="V3" s="208"/>
      <c r="W3" s="208"/>
      <c r="X3" s="208"/>
      <c r="Y3" s="208"/>
      <c r="Z3" s="208"/>
      <c r="AA3" s="208"/>
      <c r="AB3" s="208"/>
      <c r="AC3" s="209"/>
      <c r="AD3" s="209"/>
      <c r="AU3" s="210"/>
    </row>
    <row r="4" spans="1:51" s="205" customFormat="1" ht="404.15" customHeight="1" x14ac:dyDescent="0.35">
      <c r="B4" s="300" t="s">
        <v>467</v>
      </c>
      <c r="C4" s="301"/>
      <c r="D4" s="301"/>
      <c r="E4" s="301"/>
      <c r="F4" s="301"/>
      <c r="G4" s="302"/>
      <c r="H4" s="208"/>
      <c r="I4" s="208"/>
      <c r="J4" s="208"/>
      <c r="K4" s="208"/>
      <c r="L4" s="208"/>
      <c r="M4" s="208"/>
      <c r="N4" s="208"/>
      <c r="O4" s="208"/>
      <c r="P4" s="208"/>
      <c r="Q4" s="208"/>
      <c r="R4" s="208"/>
      <c r="S4" s="208"/>
      <c r="T4" s="208"/>
      <c r="U4" s="208"/>
      <c r="V4" s="208"/>
      <c r="W4" s="208"/>
      <c r="X4" s="208"/>
      <c r="Y4" s="208"/>
      <c r="Z4" s="208"/>
      <c r="AA4" s="208"/>
      <c r="AB4" s="208"/>
      <c r="AC4" s="209"/>
      <c r="AD4" s="209"/>
      <c r="AU4" s="210"/>
    </row>
    <row r="5" spans="1:51" s="205" customFormat="1" ht="15" customHeight="1" x14ac:dyDescent="0.35">
      <c r="A5" s="208"/>
      <c r="B5" s="208"/>
      <c r="C5" s="213"/>
      <c r="D5" s="213"/>
      <c r="E5" s="214"/>
      <c r="F5" s="214"/>
      <c r="G5" s="214"/>
      <c r="H5" s="215"/>
      <c r="I5" s="215"/>
      <c r="J5" s="208"/>
      <c r="K5" s="208"/>
      <c r="L5" s="208"/>
      <c r="M5" s="208"/>
      <c r="N5" s="208"/>
      <c r="O5" s="208"/>
      <c r="P5" s="208"/>
      <c r="Q5" s="208"/>
      <c r="R5" s="208"/>
      <c r="S5" s="208"/>
      <c r="T5" s="208"/>
      <c r="U5" s="208"/>
      <c r="V5" s="208"/>
      <c r="W5" s="208"/>
      <c r="X5" s="208"/>
      <c r="Y5" s="208"/>
      <c r="Z5" s="208"/>
      <c r="AA5" s="208"/>
      <c r="AB5" s="208"/>
      <c r="AC5" s="209"/>
      <c r="AD5" s="209"/>
      <c r="AU5" s="210"/>
    </row>
    <row r="6" spans="1:51" s="205" customFormat="1" ht="38.9" customHeight="1" x14ac:dyDescent="0.35">
      <c r="A6" s="216" t="s">
        <v>106</v>
      </c>
      <c r="B6" s="322" t="s">
        <v>107</v>
      </c>
      <c r="C6" s="322"/>
      <c r="D6" s="322"/>
      <c r="E6" s="322"/>
      <c r="F6" s="322"/>
      <c r="G6" s="322"/>
      <c r="H6" s="215"/>
      <c r="K6" s="208"/>
      <c r="L6" s="208"/>
      <c r="M6" s="208"/>
      <c r="N6" s="208"/>
      <c r="O6" s="208"/>
      <c r="P6" s="208"/>
      <c r="Q6" s="208"/>
      <c r="R6" s="208"/>
      <c r="S6" s="208"/>
      <c r="T6" s="208"/>
      <c r="U6" s="208"/>
      <c r="V6" s="208"/>
      <c r="W6" s="208"/>
      <c r="X6" s="208"/>
      <c r="Y6" s="208"/>
      <c r="Z6" s="208"/>
      <c r="AA6" s="208"/>
      <c r="AB6" s="208"/>
      <c r="AC6" s="209"/>
      <c r="AD6" s="209"/>
      <c r="AU6" s="210"/>
    </row>
    <row r="7" spans="1:51" s="205" customFormat="1" ht="60" customHeight="1" x14ac:dyDescent="0.35">
      <c r="A7" s="216"/>
      <c r="B7" s="319"/>
      <c r="C7" s="319"/>
      <c r="D7" s="217" t="s">
        <v>5</v>
      </c>
      <c r="E7" s="218" t="s">
        <v>108</v>
      </c>
      <c r="F7" s="218"/>
      <c r="G7" s="219"/>
      <c r="H7" s="219"/>
      <c r="I7" s="219"/>
      <c r="L7" s="208"/>
      <c r="M7" s="208"/>
      <c r="N7" s="208"/>
      <c r="O7" s="208"/>
      <c r="P7" s="208"/>
      <c r="Q7" s="208"/>
      <c r="R7" s="208"/>
      <c r="S7" s="208"/>
      <c r="T7" s="208"/>
      <c r="U7" s="208"/>
      <c r="V7" s="208"/>
      <c r="W7" s="208"/>
      <c r="X7" s="208"/>
      <c r="Y7" s="208"/>
      <c r="Z7" s="208"/>
      <c r="AA7" s="208"/>
      <c r="AB7" s="208"/>
      <c r="AC7" s="209"/>
      <c r="AD7" s="209"/>
      <c r="AF7" s="205" t="s">
        <v>109</v>
      </c>
      <c r="AU7" s="210"/>
    </row>
    <row r="8" spans="1:51" s="210" customFormat="1" x14ac:dyDescent="0.35">
      <c r="A8" s="220"/>
      <c r="B8" s="221" t="s">
        <v>44</v>
      </c>
      <c r="C8" s="221" t="s">
        <v>45</v>
      </c>
      <c r="D8" s="221" t="s">
        <v>70</v>
      </c>
      <c r="E8" s="221" t="s">
        <v>71</v>
      </c>
      <c r="F8" s="221" t="s">
        <v>72</v>
      </c>
      <c r="G8" s="221" t="s">
        <v>73</v>
      </c>
      <c r="H8" s="221" t="s">
        <v>74</v>
      </c>
      <c r="I8" s="221" t="s">
        <v>75</v>
      </c>
      <c r="J8" s="221" t="s">
        <v>76</v>
      </c>
      <c r="K8" s="221" t="s">
        <v>77</v>
      </c>
      <c r="L8" s="221" t="s">
        <v>110</v>
      </c>
      <c r="M8" s="221" t="s">
        <v>111</v>
      </c>
      <c r="N8" s="221" t="s">
        <v>112</v>
      </c>
      <c r="O8" s="221" t="s">
        <v>113</v>
      </c>
      <c r="P8" s="221" t="s">
        <v>114</v>
      </c>
      <c r="Q8" s="221" t="s">
        <v>115</v>
      </c>
      <c r="R8" s="221" t="s">
        <v>116</v>
      </c>
      <c r="S8" s="221" t="s">
        <v>117</v>
      </c>
      <c r="T8" s="221" t="s">
        <v>118</v>
      </c>
      <c r="U8" s="221" t="s">
        <v>119</v>
      </c>
      <c r="V8" s="221" t="s">
        <v>120</v>
      </c>
      <c r="W8" s="221" t="s">
        <v>121</v>
      </c>
      <c r="X8" s="221" t="s">
        <v>122</v>
      </c>
      <c r="Y8" s="221" t="s">
        <v>123</v>
      </c>
      <c r="Z8" s="221" t="s">
        <v>124</v>
      </c>
      <c r="AA8" s="221" t="s">
        <v>125</v>
      </c>
      <c r="AB8" s="221" t="s">
        <v>126</v>
      </c>
      <c r="AC8" s="221" t="s">
        <v>127</v>
      </c>
      <c r="AD8" s="221" t="s">
        <v>128</v>
      </c>
      <c r="AE8" s="221" t="s">
        <v>129</v>
      </c>
      <c r="AF8" s="221" t="s">
        <v>130</v>
      </c>
      <c r="AG8" s="205"/>
      <c r="AH8" s="222"/>
      <c r="AI8" s="222"/>
      <c r="AJ8" s="222"/>
      <c r="AK8" s="222"/>
      <c r="AL8" s="222"/>
      <c r="AM8" s="222"/>
    </row>
    <row r="9" spans="1:51" s="205" customFormat="1" ht="133.5" customHeight="1" x14ac:dyDescent="0.35">
      <c r="A9" s="223"/>
      <c r="B9" s="307" t="s">
        <v>131</v>
      </c>
      <c r="C9" s="307" t="s">
        <v>53</v>
      </c>
      <c r="D9" s="224" t="s">
        <v>132</v>
      </c>
      <c r="E9" s="224"/>
      <c r="F9" s="320" t="s">
        <v>133</v>
      </c>
      <c r="G9" s="317" t="s">
        <v>134</v>
      </c>
      <c r="H9" s="317" t="s">
        <v>135</v>
      </c>
      <c r="I9" s="317" t="s">
        <v>136</v>
      </c>
      <c r="J9" s="317" t="s">
        <v>137</v>
      </c>
      <c r="K9" s="317" t="s">
        <v>138</v>
      </c>
      <c r="L9" s="317" t="s">
        <v>139</v>
      </c>
      <c r="M9" s="323" t="s">
        <v>140</v>
      </c>
      <c r="N9" s="324"/>
      <c r="O9" s="308" t="s">
        <v>141</v>
      </c>
      <c r="P9" s="308" t="s">
        <v>142</v>
      </c>
      <c r="Q9" s="308" t="s">
        <v>143</v>
      </c>
      <c r="R9" s="308" t="s">
        <v>144</v>
      </c>
      <c r="S9" s="308" t="s">
        <v>145</v>
      </c>
      <c r="T9" s="315" t="s">
        <v>146</v>
      </c>
      <c r="U9" s="316"/>
      <c r="V9" s="310" t="s">
        <v>147</v>
      </c>
      <c r="W9" s="312" t="s">
        <v>148</v>
      </c>
      <c r="X9" s="313" t="s">
        <v>149</v>
      </c>
      <c r="Y9" s="313" t="s">
        <v>150</v>
      </c>
      <c r="Z9" s="303" t="s">
        <v>151</v>
      </c>
      <c r="AA9" s="303" t="s">
        <v>152</v>
      </c>
      <c r="AB9" s="305" t="s">
        <v>153</v>
      </c>
      <c r="AC9" s="303" t="s">
        <v>154</v>
      </c>
      <c r="AD9" s="305" t="s">
        <v>155</v>
      </c>
      <c r="AE9" s="303" t="s">
        <v>156</v>
      </c>
      <c r="AF9" s="307" t="s">
        <v>157</v>
      </c>
      <c r="AG9" s="222"/>
      <c r="AH9" s="225"/>
      <c r="AI9" s="225"/>
      <c r="AJ9" s="225"/>
      <c r="AK9" s="225"/>
      <c r="AL9" s="225"/>
    </row>
    <row r="10" spans="1:51" s="205" customFormat="1" x14ac:dyDescent="0.35">
      <c r="A10" s="208"/>
      <c r="B10" s="307"/>
      <c r="C10" s="307"/>
      <c r="D10" s="226" t="s">
        <v>158</v>
      </c>
      <c r="E10" s="226" t="s">
        <v>159</v>
      </c>
      <c r="F10" s="321"/>
      <c r="G10" s="318"/>
      <c r="H10" s="318"/>
      <c r="I10" s="318"/>
      <c r="J10" s="318"/>
      <c r="K10" s="318"/>
      <c r="L10" s="318"/>
      <c r="M10" s="227" t="s">
        <v>158</v>
      </c>
      <c r="N10" s="228" t="s">
        <v>159</v>
      </c>
      <c r="O10" s="309"/>
      <c r="P10" s="309"/>
      <c r="Q10" s="309"/>
      <c r="R10" s="309"/>
      <c r="S10" s="309"/>
      <c r="T10" s="229" t="s">
        <v>158</v>
      </c>
      <c r="U10" s="230" t="s">
        <v>159</v>
      </c>
      <c r="V10" s="311"/>
      <c r="W10" s="311"/>
      <c r="X10" s="314"/>
      <c r="Y10" s="314"/>
      <c r="Z10" s="304"/>
      <c r="AA10" s="304"/>
      <c r="AB10" s="306"/>
      <c r="AC10" s="304"/>
      <c r="AD10" s="306"/>
      <c r="AE10" s="304"/>
      <c r="AF10" s="307"/>
      <c r="AG10" s="225"/>
      <c r="AH10" s="208"/>
      <c r="AI10" s="231" t="s">
        <v>160</v>
      </c>
      <c r="AJ10" s="232"/>
      <c r="AK10" s="233"/>
      <c r="AL10" s="208"/>
      <c r="AR10" s="210"/>
    </row>
    <row r="11" spans="1:51" x14ac:dyDescent="0.35">
      <c r="A11" s="163">
        <v>1</v>
      </c>
      <c r="B11" s="58"/>
      <c r="C11" s="58"/>
      <c r="D11" s="69"/>
      <c r="E11" s="69"/>
      <c r="F11" s="192" t="str">
        <f t="shared" ref="F11:F74" si="0">IF(ISBLANK(B11),"",E11-D11+1)</f>
        <v/>
      </c>
      <c r="G11" s="164"/>
      <c r="H11" s="129"/>
      <c r="I11" s="60"/>
      <c r="J11" s="60"/>
      <c r="K11" s="58"/>
      <c r="L11" s="69"/>
      <c r="M11" s="69"/>
      <c r="N11" s="69"/>
      <c r="O11" s="69"/>
      <c r="P11" s="60"/>
      <c r="Q11" s="60"/>
      <c r="R11" s="58"/>
      <c r="S11" s="69"/>
      <c r="T11" s="69"/>
      <c r="U11" s="69"/>
      <c r="V11" s="61"/>
      <c r="W11" s="60"/>
      <c r="X11" s="61"/>
      <c r="Y11" s="60"/>
      <c r="Z11" s="61"/>
      <c r="AA11" s="61"/>
      <c r="AB11" s="60"/>
      <c r="AC11" s="60"/>
      <c r="AD11" s="20" t="str">
        <f>IF(ISBLANK(B11),"",IF(AB11=0,1,(IF(Z11="Flow rate was measured on a dry basis and CH4 concentration was measured on a wet basis",1/(1-AB11),1-AB11))))</f>
        <v/>
      </c>
      <c r="AE11" s="60"/>
      <c r="AF11" s="193" t="str">
        <f t="shared" ref="AF11:AF12" si="1">IF(ISBLANK(B11),"",IF(I11="scm/m",F11*(H11*AD11*(P11/100)*0.6776*1*1440*(1/1000)),F11*(H11*AD11*(P11/100)*0.6776*(288.706/V11)*(X11/101325)*1440*(1/1000))))</f>
        <v/>
      </c>
      <c r="AG11" s="3"/>
      <c r="AH11" s="3"/>
      <c r="AI11" s="31" t="s">
        <v>161</v>
      </c>
      <c r="AJ11" s="3"/>
      <c r="AK11" s="7"/>
      <c r="AL11" s="3"/>
      <c r="AU11"/>
      <c r="AY11" s="81"/>
    </row>
    <row r="12" spans="1:51" x14ac:dyDescent="0.35">
      <c r="A12" s="163">
        <v>2</v>
      </c>
      <c r="B12" s="58"/>
      <c r="C12" s="58"/>
      <c r="D12" s="69"/>
      <c r="E12" s="69"/>
      <c r="F12" s="192" t="str">
        <f t="shared" si="0"/>
        <v/>
      </c>
      <c r="G12" s="164"/>
      <c r="H12" s="60"/>
      <c r="I12" s="60"/>
      <c r="J12" s="60"/>
      <c r="K12" s="58"/>
      <c r="L12" s="69"/>
      <c r="M12" s="69"/>
      <c r="N12" s="69"/>
      <c r="O12" s="69"/>
      <c r="P12" s="60"/>
      <c r="Q12" s="60"/>
      <c r="R12" s="58"/>
      <c r="S12" s="69"/>
      <c r="T12" s="69"/>
      <c r="U12" s="69"/>
      <c r="V12" s="61"/>
      <c r="W12" s="60"/>
      <c r="X12" s="61"/>
      <c r="Y12" s="60"/>
      <c r="Z12" s="61"/>
      <c r="AA12" s="61"/>
      <c r="AB12" s="60"/>
      <c r="AC12" s="60"/>
      <c r="AD12" s="20" t="str">
        <f t="shared" ref="AD12:AD75" si="2">IF(ISBLANK(B12),"",IF(AB12=0,1,(IF(Z12="Flow rate was measured on a dry basis and CH4 concentration was measured on a wet basis",1/(1-AB12),1-AB12))))</f>
        <v/>
      </c>
      <c r="AE12" s="60"/>
      <c r="AF12" s="193" t="str">
        <f t="shared" si="1"/>
        <v/>
      </c>
      <c r="AG12" s="3"/>
      <c r="AH12" s="3"/>
      <c r="AI12" s="9" t="s">
        <v>166</v>
      </c>
      <c r="AJ12" s="3"/>
      <c r="AK12" s="7"/>
      <c r="AL12" s="3"/>
      <c r="AU12"/>
      <c r="AY12" s="81"/>
    </row>
    <row r="13" spans="1:51" x14ac:dyDescent="0.35">
      <c r="A13" s="163">
        <v>3</v>
      </c>
      <c r="B13" s="58"/>
      <c r="C13" s="58"/>
      <c r="D13" s="69"/>
      <c r="E13" s="69"/>
      <c r="F13" s="192" t="str">
        <f t="shared" si="0"/>
        <v/>
      </c>
      <c r="G13" s="164"/>
      <c r="H13" s="60"/>
      <c r="I13" s="60"/>
      <c r="J13" s="60"/>
      <c r="K13" s="58"/>
      <c r="L13" s="69"/>
      <c r="M13" s="69"/>
      <c r="N13" s="69"/>
      <c r="O13" s="69"/>
      <c r="P13" s="60"/>
      <c r="Q13" s="60"/>
      <c r="R13" s="58"/>
      <c r="S13" s="69"/>
      <c r="T13" s="69"/>
      <c r="U13" s="69"/>
      <c r="V13" s="61"/>
      <c r="W13" s="60"/>
      <c r="X13" s="61"/>
      <c r="Y13" s="60"/>
      <c r="Z13" s="61"/>
      <c r="AA13" s="61"/>
      <c r="AB13" s="60"/>
      <c r="AC13" s="60"/>
      <c r="AD13" s="20" t="str">
        <f>IF(ISBLANK(B13),"",IF(AB13=0,1,(IF(Z13="Flow rate was measured on a dry basis and CH4 concentration was measured on a wet basis",1/(1-AB13),1-AB13))))</f>
        <v/>
      </c>
      <c r="AE13" s="60"/>
      <c r="AF13" s="193" t="str">
        <f>IF(ISBLANK(B13),"",IF(I13="scm/m",F13*(H13*AD13*(P13/100)*0.6776*1*1440*(1/1000)),F13*(H13*AD13*(P13/100)*0.6776*(288.706/V13)*(X13/101325)*1440*(1/1000))))</f>
        <v/>
      </c>
      <c r="AG13" s="3"/>
      <c r="AH13" s="3"/>
      <c r="AI13" s="77" t="s">
        <v>168</v>
      </c>
      <c r="AJ13" s="10"/>
      <c r="AK13" s="11"/>
      <c r="AL13" s="3"/>
      <c r="AU13"/>
      <c r="AY13" s="81"/>
    </row>
    <row r="14" spans="1:51" x14ac:dyDescent="0.35">
      <c r="A14" s="163">
        <v>4</v>
      </c>
      <c r="B14" s="58"/>
      <c r="C14" s="58"/>
      <c r="D14" s="69"/>
      <c r="E14" s="69"/>
      <c r="F14" s="192" t="str">
        <f t="shared" si="0"/>
        <v/>
      </c>
      <c r="G14" s="164"/>
      <c r="H14" s="60"/>
      <c r="I14" s="60"/>
      <c r="J14" s="60"/>
      <c r="K14" s="58"/>
      <c r="L14" s="69"/>
      <c r="M14" s="69"/>
      <c r="N14" s="69"/>
      <c r="O14" s="69"/>
      <c r="P14" s="60"/>
      <c r="Q14" s="60"/>
      <c r="R14" s="58"/>
      <c r="S14" s="69"/>
      <c r="T14" s="69"/>
      <c r="U14" s="69"/>
      <c r="V14" s="61"/>
      <c r="W14" s="60"/>
      <c r="X14" s="61"/>
      <c r="Y14" s="60"/>
      <c r="Z14" s="61"/>
      <c r="AA14" s="61"/>
      <c r="AB14" s="60"/>
      <c r="AC14" s="60"/>
      <c r="AD14" s="20" t="str">
        <f t="shared" si="2"/>
        <v/>
      </c>
      <c r="AE14" s="60"/>
      <c r="AF14" s="193" t="str">
        <f t="shared" ref="AF14:AF77" si="3">IF(ISBLANK(B14),"",IF(I14="scm/m",F14*(H14*AD14*(P14/100)*0.6776*1*1440*(1/1000)),F14*(H14*AD14*(P14/100)*0.6776*(288.706/V14)*(X14/101325)*1440*(1/1000))))</f>
        <v/>
      </c>
      <c r="AH14" s="3"/>
      <c r="AI14" s="3"/>
      <c r="AJ14" s="3"/>
      <c r="AK14" s="3"/>
      <c r="AL14" s="3"/>
      <c r="AU14"/>
      <c r="AY14" s="81"/>
    </row>
    <row r="15" spans="1:51" x14ac:dyDescent="0.35">
      <c r="A15" s="163">
        <v>5</v>
      </c>
      <c r="B15" s="58"/>
      <c r="C15" s="58"/>
      <c r="D15" s="69"/>
      <c r="E15" s="69"/>
      <c r="F15" s="192" t="str">
        <f t="shared" si="0"/>
        <v/>
      </c>
      <c r="G15" s="164"/>
      <c r="H15" s="60"/>
      <c r="I15" s="60"/>
      <c r="J15" s="60"/>
      <c r="K15" s="58"/>
      <c r="L15" s="69"/>
      <c r="M15" s="69"/>
      <c r="N15" s="69"/>
      <c r="O15" s="69"/>
      <c r="P15" s="60"/>
      <c r="Q15" s="60"/>
      <c r="R15" s="58"/>
      <c r="S15" s="69"/>
      <c r="T15" s="69"/>
      <c r="U15" s="69"/>
      <c r="V15" s="61"/>
      <c r="W15" s="60"/>
      <c r="X15" s="130"/>
      <c r="Y15" s="60"/>
      <c r="Z15" s="61"/>
      <c r="AA15" s="61"/>
      <c r="AB15" s="60"/>
      <c r="AC15" s="60"/>
      <c r="AD15" s="20" t="str">
        <f t="shared" si="2"/>
        <v/>
      </c>
      <c r="AE15" s="60"/>
      <c r="AF15" s="193" t="str">
        <f t="shared" si="3"/>
        <v/>
      </c>
      <c r="AG15" s="3"/>
      <c r="AH15" s="3"/>
      <c r="AI15" s="3"/>
      <c r="AJ15" s="3"/>
      <c r="AK15" s="3"/>
      <c r="AL15" s="3"/>
      <c r="AU15"/>
      <c r="AY15" s="81"/>
    </row>
    <row r="16" spans="1:51" x14ac:dyDescent="0.35">
      <c r="A16" s="163">
        <v>6</v>
      </c>
      <c r="B16" s="58"/>
      <c r="C16" s="58"/>
      <c r="D16" s="69"/>
      <c r="E16" s="69"/>
      <c r="F16" s="192" t="str">
        <f t="shared" si="0"/>
        <v/>
      </c>
      <c r="G16" s="164"/>
      <c r="H16" s="60"/>
      <c r="I16" s="60"/>
      <c r="J16" s="60"/>
      <c r="K16" s="58"/>
      <c r="L16" s="69"/>
      <c r="M16" s="69"/>
      <c r="N16" s="69"/>
      <c r="O16" s="69"/>
      <c r="P16" s="60"/>
      <c r="Q16" s="60"/>
      <c r="R16" s="58"/>
      <c r="S16" s="69"/>
      <c r="T16" s="69"/>
      <c r="U16" s="69"/>
      <c r="V16" s="61"/>
      <c r="W16" s="60"/>
      <c r="X16" s="130"/>
      <c r="Y16" s="60"/>
      <c r="Z16" s="61"/>
      <c r="AA16" s="61"/>
      <c r="AB16" s="60"/>
      <c r="AC16" s="60"/>
      <c r="AD16" s="20" t="str">
        <f t="shared" si="2"/>
        <v/>
      </c>
      <c r="AE16" s="60"/>
      <c r="AF16" s="193" t="str">
        <f t="shared" si="3"/>
        <v/>
      </c>
      <c r="AG16" s="3"/>
      <c r="AH16" s="3"/>
      <c r="AI16" s="20"/>
      <c r="AJ16" s="3"/>
      <c r="AK16" s="3"/>
      <c r="AL16" s="3"/>
      <c r="AU16"/>
      <c r="AY16" s="81"/>
    </row>
    <row r="17" spans="1:51" x14ac:dyDescent="0.35">
      <c r="A17" s="163">
        <v>7</v>
      </c>
      <c r="B17" s="58"/>
      <c r="C17" s="58"/>
      <c r="D17" s="69"/>
      <c r="E17" s="69"/>
      <c r="F17" s="192" t="str">
        <f t="shared" si="0"/>
        <v/>
      </c>
      <c r="G17" s="164"/>
      <c r="H17" s="60"/>
      <c r="I17" s="60"/>
      <c r="J17" s="60"/>
      <c r="K17" s="58"/>
      <c r="L17" s="69"/>
      <c r="M17" s="69"/>
      <c r="N17" s="69"/>
      <c r="O17" s="69"/>
      <c r="P17" s="60"/>
      <c r="Q17" s="60"/>
      <c r="R17" s="58"/>
      <c r="S17" s="69"/>
      <c r="T17" s="69"/>
      <c r="U17" s="69"/>
      <c r="V17" s="61"/>
      <c r="W17" s="60"/>
      <c r="X17" s="61"/>
      <c r="Y17" s="60"/>
      <c r="Z17" s="61"/>
      <c r="AA17" s="61"/>
      <c r="AB17" s="60"/>
      <c r="AC17" s="60"/>
      <c r="AD17" s="20" t="str">
        <f t="shared" si="2"/>
        <v/>
      </c>
      <c r="AE17" s="60"/>
      <c r="AF17" s="193" t="str">
        <f>IF(ISBLANK(B17),"",IF(I17="scm/m",F17*(H17*AD17*(P17/100)*0.6776*1*1440*(1/1000)),F17*(H17*AD17*(P17/100)*0.6776*(288.706/V17)*(X17/101325)*1440*(1/1000))))</f>
        <v/>
      </c>
      <c r="AG17" s="3"/>
      <c r="AH17" s="3"/>
      <c r="AI17" s="20"/>
      <c r="AJ17" s="3"/>
      <c r="AK17" s="3"/>
      <c r="AL17" s="3"/>
      <c r="AU17"/>
      <c r="AY17" s="81"/>
    </row>
    <row r="18" spans="1:51" x14ac:dyDescent="0.35">
      <c r="A18" s="163">
        <v>8</v>
      </c>
      <c r="B18" s="58"/>
      <c r="C18" s="58"/>
      <c r="D18" s="69"/>
      <c r="E18" s="69"/>
      <c r="F18" s="192" t="str">
        <f t="shared" si="0"/>
        <v/>
      </c>
      <c r="G18" s="164"/>
      <c r="H18" s="60"/>
      <c r="I18" s="60"/>
      <c r="J18" s="60"/>
      <c r="K18" s="58"/>
      <c r="L18" s="69"/>
      <c r="M18" s="69"/>
      <c r="N18" s="69"/>
      <c r="O18" s="69"/>
      <c r="P18" s="60"/>
      <c r="Q18" s="60"/>
      <c r="R18" s="58"/>
      <c r="S18" s="69"/>
      <c r="T18" s="69"/>
      <c r="U18" s="69"/>
      <c r="V18" s="61"/>
      <c r="W18" s="60"/>
      <c r="X18" s="61"/>
      <c r="Y18" s="60"/>
      <c r="Z18" s="61"/>
      <c r="AA18" s="61"/>
      <c r="AB18" s="60"/>
      <c r="AC18" s="60"/>
      <c r="AD18" s="20" t="str">
        <f t="shared" si="2"/>
        <v/>
      </c>
      <c r="AE18" s="60"/>
      <c r="AF18" s="193" t="str">
        <f>IF(ISBLANK(B18),"",IF(I18="scm/m",F18*(H18*AD18*(P18/100)*0.6776*1*1440*(1/1000)),F18*(H18*AD18*(P18/100)*0.6776*(288.706/V18)*(X18/101325)*1440*(1/1000))))</f>
        <v/>
      </c>
      <c r="AG18" s="3"/>
      <c r="AH18" s="3"/>
      <c r="AI18" s="3"/>
      <c r="AJ18" s="3"/>
      <c r="AK18" s="3"/>
      <c r="AL18" s="3"/>
      <c r="AU18"/>
      <c r="AY18" s="81"/>
    </row>
    <row r="19" spans="1:51" x14ac:dyDescent="0.35">
      <c r="A19" s="163">
        <v>9</v>
      </c>
      <c r="B19" s="58"/>
      <c r="C19" s="58"/>
      <c r="D19" s="69"/>
      <c r="E19" s="69"/>
      <c r="F19" s="192" t="str">
        <f t="shared" si="0"/>
        <v/>
      </c>
      <c r="G19" s="164"/>
      <c r="H19" s="60"/>
      <c r="I19" s="60"/>
      <c r="J19" s="60"/>
      <c r="K19" s="58"/>
      <c r="L19" s="69"/>
      <c r="M19" s="69"/>
      <c r="N19" s="69"/>
      <c r="O19" s="69"/>
      <c r="P19" s="60"/>
      <c r="Q19" s="60"/>
      <c r="R19" s="58"/>
      <c r="S19" s="69"/>
      <c r="T19" s="69"/>
      <c r="U19" s="69"/>
      <c r="V19" s="61"/>
      <c r="W19" s="60"/>
      <c r="X19" s="61"/>
      <c r="Y19" s="60"/>
      <c r="Z19" s="61"/>
      <c r="AA19" s="61"/>
      <c r="AB19" s="60"/>
      <c r="AC19" s="60"/>
      <c r="AD19" s="20" t="str">
        <f t="shared" si="2"/>
        <v/>
      </c>
      <c r="AE19" s="60"/>
      <c r="AF19" s="193" t="str">
        <f>IF(ISBLANK(B19),"",IF(I19="scm/m",F19*(H19*AD19*(P19/100)*0.6776*1*1440*(1/1000)),F19*(H19*AD19*(P19/100)*0.6776*(288.706/V19)*(X19/101325)*1440*(1/1000))))</f>
        <v/>
      </c>
      <c r="AG19" s="3"/>
      <c r="AH19" s="3"/>
      <c r="AI19" s="3"/>
      <c r="AJ19" s="3"/>
      <c r="AK19" s="3"/>
      <c r="AL19" s="3"/>
      <c r="AU19"/>
      <c r="AY19" s="81"/>
    </row>
    <row r="20" spans="1:51" x14ac:dyDescent="0.35">
      <c r="A20" s="163">
        <v>10</v>
      </c>
      <c r="B20" s="58"/>
      <c r="C20" s="58"/>
      <c r="D20" s="69"/>
      <c r="E20" s="69"/>
      <c r="F20" s="192" t="str">
        <f t="shared" si="0"/>
        <v/>
      </c>
      <c r="G20" s="69"/>
      <c r="H20" s="60"/>
      <c r="I20" s="60"/>
      <c r="J20" s="60"/>
      <c r="K20" s="58"/>
      <c r="L20" s="69"/>
      <c r="M20" s="69"/>
      <c r="N20" s="69"/>
      <c r="O20" s="69"/>
      <c r="P20" s="60"/>
      <c r="Q20" s="60"/>
      <c r="R20" s="58"/>
      <c r="S20" s="69"/>
      <c r="T20" s="69"/>
      <c r="U20" s="69"/>
      <c r="V20" s="61"/>
      <c r="W20" s="60"/>
      <c r="X20" s="61"/>
      <c r="Y20" s="60"/>
      <c r="Z20" s="61"/>
      <c r="AA20" s="61"/>
      <c r="AB20" s="60"/>
      <c r="AC20" s="60"/>
      <c r="AD20" s="20" t="str">
        <f t="shared" si="2"/>
        <v/>
      </c>
      <c r="AE20" s="60"/>
      <c r="AF20" s="193" t="str">
        <f>IF(ISBLANK(B20),"",IF(I20="scm/m",F20*(H20*AD20*(P20/100)*0.6776*1*1440*(1/1000)),F20*(H20*AD20*(P20/100)*0.6776*(288.706/V20)*(X20/101325)*1440*(1/1000))))</f>
        <v/>
      </c>
      <c r="AG20" s="3"/>
      <c r="AH20" s="3"/>
      <c r="AI20" s="20" t="s">
        <v>171</v>
      </c>
      <c r="AJ20" s="3"/>
      <c r="AK20" s="3"/>
      <c r="AL20" s="3"/>
      <c r="AU20"/>
      <c r="AY20" s="81"/>
    </row>
    <row r="21" spans="1:51" x14ac:dyDescent="0.35">
      <c r="A21" s="163">
        <v>11</v>
      </c>
      <c r="B21" s="58"/>
      <c r="C21" s="58"/>
      <c r="D21" s="69"/>
      <c r="E21" s="69"/>
      <c r="F21" s="192" t="str">
        <f t="shared" si="0"/>
        <v/>
      </c>
      <c r="G21" s="69"/>
      <c r="H21" s="60"/>
      <c r="I21" s="60"/>
      <c r="J21" s="60"/>
      <c r="K21" s="58"/>
      <c r="L21" s="69"/>
      <c r="M21" s="69"/>
      <c r="N21" s="69"/>
      <c r="O21" s="69"/>
      <c r="P21" s="60"/>
      <c r="Q21" s="60"/>
      <c r="R21" s="58"/>
      <c r="S21" s="69"/>
      <c r="T21" s="69"/>
      <c r="U21" s="69"/>
      <c r="V21" s="61"/>
      <c r="W21" s="60"/>
      <c r="X21" s="61"/>
      <c r="Y21" s="60"/>
      <c r="Z21" s="61"/>
      <c r="AA21" s="61"/>
      <c r="AB21" s="60"/>
      <c r="AC21" s="60"/>
      <c r="AD21" s="20" t="str">
        <f t="shared" si="2"/>
        <v/>
      </c>
      <c r="AE21" s="60"/>
      <c r="AF21" s="193" t="str">
        <f t="shared" si="3"/>
        <v/>
      </c>
      <c r="AG21" s="3"/>
      <c r="AH21" s="3"/>
      <c r="AI21" s="20" t="s">
        <v>172</v>
      </c>
      <c r="AJ21" s="3"/>
      <c r="AK21" s="3"/>
      <c r="AL21" s="3"/>
      <c r="AU21"/>
      <c r="AY21" s="81"/>
    </row>
    <row r="22" spans="1:51" x14ac:dyDescent="0.35">
      <c r="A22" s="163">
        <v>12</v>
      </c>
      <c r="B22" s="58"/>
      <c r="C22" s="58"/>
      <c r="D22" s="69"/>
      <c r="E22" s="69"/>
      <c r="F22" s="192" t="str">
        <f t="shared" si="0"/>
        <v/>
      </c>
      <c r="G22" s="69"/>
      <c r="H22" s="60"/>
      <c r="I22" s="60"/>
      <c r="J22" s="60"/>
      <c r="K22" s="58"/>
      <c r="L22" s="69"/>
      <c r="M22" s="69"/>
      <c r="N22" s="69"/>
      <c r="O22" s="69"/>
      <c r="P22" s="60"/>
      <c r="Q22" s="60"/>
      <c r="R22" s="58"/>
      <c r="S22" s="69"/>
      <c r="T22" s="69"/>
      <c r="U22" s="69"/>
      <c r="V22" s="61"/>
      <c r="W22" s="60"/>
      <c r="X22" s="61"/>
      <c r="Y22" s="60"/>
      <c r="Z22" s="61"/>
      <c r="AA22" s="61"/>
      <c r="AB22" s="60"/>
      <c r="AC22" s="60"/>
      <c r="AD22" s="20" t="str">
        <f t="shared" si="2"/>
        <v/>
      </c>
      <c r="AE22" s="60"/>
      <c r="AF22" s="193" t="str">
        <f t="shared" si="3"/>
        <v/>
      </c>
      <c r="AG22" s="3"/>
      <c r="AH22" s="3"/>
      <c r="AI22" s="3"/>
      <c r="AJ22" s="3"/>
      <c r="AK22" s="3"/>
      <c r="AL22" s="3"/>
      <c r="AU22"/>
      <c r="AY22" s="81"/>
    </row>
    <row r="23" spans="1:51" x14ac:dyDescent="0.35">
      <c r="A23" s="163">
        <v>13</v>
      </c>
      <c r="B23" s="58"/>
      <c r="C23" s="58"/>
      <c r="D23" s="69"/>
      <c r="E23" s="69"/>
      <c r="F23" s="192" t="str">
        <f t="shared" si="0"/>
        <v/>
      </c>
      <c r="G23" s="69"/>
      <c r="H23" s="60"/>
      <c r="I23" s="60"/>
      <c r="J23" s="60"/>
      <c r="K23" s="58"/>
      <c r="L23" s="69"/>
      <c r="M23" s="69"/>
      <c r="N23" s="69"/>
      <c r="O23" s="69"/>
      <c r="P23" s="60"/>
      <c r="Q23" s="60"/>
      <c r="R23" s="58"/>
      <c r="S23" s="69"/>
      <c r="T23" s="69"/>
      <c r="U23" s="69"/>
      <c r="V23" s="61"/>
      <c r="W23" s="60"/>
      <c r="X23" s="61"/>
      <c r="Y23" s="60"/>
      <c r="Z23" s="61"/>
      <c r="AA23" s="61"/>
      <c r="AB23" s="60"/>
      <c r="AC23" s="60"/>
      <c r="AD23" s="20" t="str">
        <f t="shared" si="2"/>
        <v/>
      </c>
      <c r="AE23" s="60"/>
      <c r="AF23" s="193" t="str">
        <f t="shared" si="3"/>
        <v/>
      </c>
      <c r="AG23" s="3"/>
      <c r="AH23" s="3"/>
      <c r="AI23" s="20" t="s">
        <v>173</v>
      </c>
      <c r="AJ23" s="3"/>
      <c r="AK23" s="3"/>
      <c r="AL23" s="3"/>
      <c r="AU23"/>
      <c r="AY23" s="81"/>
    </row>
    <row r="24" spans="1:51" x14ac:dyDescent="0.35">
      <c r="A24" s="163">
        <v>14</v>
      </c>
      <c r="B24" s="58"/>
      <c r="C24" s="58"/>
      <c r="D24" s="69"/>
      <c r="E24" s="69"/>
      <c r="F24" s="192" t="str">
        <f t="shared" si="0"/>
        <v/>
      </c>
      <c r="G24" s="69"/>
      <c r="H24" s="60"/>
      <c r="I24" s="60"/>
      <c r="J24" s="60"/>
      <c r="K24" s="58"/>
      <c r="L24" s="69"/>
      <c r="M24" s="69"/>
      <c r="N24" s="69"/>
      <c r="O24" s="69"/>
      <c r="P24" s="60"/>
      <c r="Q24" s="60"/>
      <c r="R24" s="58"/>
      <c r="S24" s="69"/>
      <c r="T24" s="69"/>
      <c r="U24" s="69"/>
      <c r="V24" s="61"/>
      <c r="W24" s="60"/>
      <c r="X24" s="61"/>
      <c r="Y24" s="60"/>
      <c r="Z24" s="61"/>
      <c r="AA24" s="61"/>
      <c r="AB24" s="60"/>
      <c r="AC24" s="60"/>
      <c r="AD24" s="20" t="str">
        <f t="shared" si="2"/>
        <v/>
      </c>
      <c r="AE24" s="60"/>
      <c r="AF24" s="193" t="str">
        <f t="shared" si="3"/>
        <v/>
      </c>
      <c r="AG24" s="3"/>
      <c r="AH24" s="3"/>
      <c r="AI24" s="20" t="s">
        <v>174</v>
      </c>
      <c r="AJ24" s="3"/>
      <c r="AK24" s="3"/>
      <c r="AL24" s="3"/>
      <c r="AU24"/>
      <c r="AY24" s="81"/>
    </row>
    <row r="25" spans="1:51" x14ac:dyDescent="0.35">
      <c r="A25" s="163">
        <v>15</v>
      </c>
      <c r="B25" s="58"/>
      <c r="C25" s="58"/>
      <c r="D25" s="69"/>
      <c r="E25" s="69"/>
      <c r="F25" s="192" t="str">
        <f t="shared" si="0"/>
        <v/>
      </c>
      <c r="G25" s="69"/>
      <c r="H25" s="60"/>
      <c r="I25" s="60"/>
      <c r="J25" s="60"/>
      <c r="K25" s="58"/>
      <c r="L25" s="69"/>
      <c r="M25" s="69"/>
      <c r="N25" s="69"/>
      <c r="O25" s="69"/>
      <c r="P25" s="60"/>
      <c r="Q25" s="60"/>
      <c r="R25" s="58"/>
      <c r="S25" s="69"/>
      <c r="T25" s="69"/>
      <c r="U25" s="69"/>
      <c r="V25" s="61"/>
      <c r="W25" s="60"/>
      <c r="X25" s="61"/>
      <c r="Y25" s="60"/>
      <c r="Z25" s="61"/>
      <c r="AA25" s="61"/>
      <c r="AB25" s="60"/>
      <c r="AC25" s="60"/>
      <c r="AD25" s="20" t="str">
        <f t="shared" si="2"/>
        <v/>
      </c>
      <c r="AE25" s="60"/>
      <c r="AF25" s="193" t="str">
        <f t="shared" si="3"/>
        <v/>
      </c>
      <c r="AG25" s="3"/>
      <c r="AH25" s="3"/>
      <c r="AI25" s="3" t="s">
        <v>175</v>
      </c>
      <c r="AJ25" s="3"/>
      <c r="AK25" s="3"/>
      <c r="AL25" s="3"/>
      <c r="AU25"/>
      <c r="AY25" s="81"/>
    </row>
    <row r="26" spans="1:51" x14ac:dyDescent="0.35">
      <c r="A26" s="163">
        <v>16</v>
      </c>
      <c r="B26" s="58"/>
      <c r="C26" s="58"/>
      <c r="D26" s="69"/>
      <c r="E26" s="69"/>
      <c r="F26" s="192" t="str">
        <f t="shared" si="0"/>
        <v/>
      </c>
      <c r="G26" s="69"/>
      <c r="H26" s="60"/>
      <c r="I26" s="60"/>
      <c r="J26" s="60"/>
      <c r="K26" s="58"/>
      <c r="L26" s="69"/>
      <c r="M26" s="69"/>
      <c r="N26" s="69"/>
      <c r="O26" s="69"/>
      <c r="P26" s="60"/>
      <c r="Q26" s="60"/>
      <c r="R26" s="58"/>
      <c r="S26" s="69"/>
      <c r="T26" s="69"/>
      <c r="U26" s="69"/>
      <c r="V26" s="61"/>
      <c r="W26" s="60"/>
      <c r="X26" s="61"/>
      <c r="Y26" s="60"/>
      <c r="Z26" s="61"/>
      <c r="AA26" s="61"/>
      <c r="AB26" s="60"/>
      <c r="AC26" s="60"/>
      <c r="AD26" s="20" t="str">
        <f t="shared" si="2"/>
        <v/>
      </c>
      <c r="AE26" s="60"/>
      <c r="AF26" s="193" t="str">
        <f t="shared" si="3"/>
        <v/>
      </c>
      <c r="AG26" s="3"/>
      <c r="AH26" s="3"/>
      <c r="AI26" s="32" t="s">
        <v>170</v>
      </c>
      <c r="AJ26" s="33"/>
      <c r="AK26" s="34"/>
      <c r="AU26"/>
      <c r="AY26" s="81"/>
    </row>
    <row r="27" spans="1:51" x14ac:dyDescent="0.35">
      <c r="A27" s="163">
        <v>17</v>
      </c>
      <c r="B27" s="58"/>
      <c r="C27" s="58"/>
      <c r="D27" s="69"/>
      <c r="E27" s="69"/>
      <c r="F27" s="192" t="str">
        <f t="shared" si="0"/>
        <v/>
      </c>
      <c r="G27" s="69"/>
      <c r="H27" s="60"/>
      <c r="I27" s="60"/>
      <c r="J27" s="60"/>
      <c r="K27" s="58"/>
      <c r="L27" s="69"/>
      <c r="M27" s="69"/>
      <c r="N27" s="69"/>
      <c r="O27" s="69"/>
      <c r="P27" s="60"/>
      <c r="Q27" s="60"/>
      <c r="R27" s="58"/>
      <c r="S27" s="69"/>
      <c r="T27" s="69"/>
      <c r="U27" s="69"/>
      <c r="V27" s="61"/>
      <c r="W27" s="60"/>
      <c r="X27" s="61"/>
      <c r="Y27" s="60"/>
      <c r="Z27" s="61"/>
      <c r="AA27" s="61"/>
      <c r="AB27" s="60"/>
      <c r="AC27" s="60"/>
      <c r="AD27" s="20" t="str">
        <f t="shared" si="2"/>
        <v/>
      </c>
      <c r="AE27" s="60"/>
      <c r="AF27" s="193" t="str">
        <f t="shared" si="3"/>
        <v/>
      </c>
      <c r="AG27" s="3"/>
      <c r="AH27" s="3"/>
      <c r="AI27" s="9" t="s">
        <v>165</v>
      </c>
      <c r="AK27" s="22"/>
      <c r="AU27"/>
      <c r="AY27" s="81"/>
    </row>
    <row r="28" spans="1:51" x14ac:dyDescent="0.35">
      <c r="A28" s="163">
        <v>18</v>
      </c>
      <c r="B28" s="58"/>
      <c r="C28" s="58"/>
      <c r="D28" s="69"/>
      <c r="E28" s="69"/>
      <c r="F28" s="192" t="str">
        <f t="shared" si="0"/>
        <v/>
      </c>
      <c r="G28" s="69"/>
      <c r="H28" s="60"/>
      <c r="I28" s="60"/>
      <c r="J28" s="60"/>
      <c r="K28" s="58"/>
      <c r="L28" s="69"/>
      <c r="M28" s="69"/>
      <c r="N28" s="69"/>
      <c r="O28" s="69"/>
      <c r="P28" s="60"/>
      <c r="Q28" s="60"/>
      <c r="R28" s="58"/>
      <c r="S28" s="69"/>
      <c r="T28" s="69"/>
      <c r="U28" s="69"/>
      <c r="V28" s="61"/>
      <c r="W28" s="60"/>
      <c r="X28" s="61"/>
      <c r="Y28" s="60"/>
      <c r="Z28" s="61"/>
      <c r="AA28" s="61"/>
      <c r="AB28" s="60"/>
      <c r="AC28" s="60"/>
      <c r="AD28" s="20" t="str">
        <f t="shared" si="2"/>
        <v/>
      </c>
      <c r="AE28" s="60"/>
      <c r="AF28" s="193" t="str">
        <f t="shared" si="3"/>
        <v/>
      </c>
      <c r="AG28" s="3"/>
      <c r="AH28" s="3"/>
      <c r="AI28" s="32" t="s">
        <v>163</v>
      </c>
      <c r="AJ28" s="33"/>
      <c r="AK28" s="34"/>
      <c r="AU28"/>
      <c r="AY28" s="81"/>
    </row>
    <row r="29" spans="1:51" x14ac:dyDescent="0.35">
      <c r="A29" s="163">
        <v>19</v>
      </c>
      <c r="B29" s="58"/>
      <c r="C29" s="58"/>
      <c r="D29" s="69"/>
      <c r="E29" s="69"/>
      <c r="F29" s="192" t="str">
        <f t="shared" si="0"/>
        <v/>
      </c>
      <c r="G29" s="69"/>
      <c r="H29" s="60"/>
      <c r="I29" s="60"/>
      <c r="J29" s="60"/>
      <c r="K29" s="58"/>
      <c r="L29" s="69"/>
      <c r="M29" s="69"/>
      <c r="N29" s="69"/>
      <c r="O29" s="69"/>
      <c r="P29" s="60"/>
      <c r="Q29" s="60"/>
      <c r="R29" s="58"/>
      <c r="S29" s="69"/>
      <c r="T29" s="69"/>
      <c r="U29" s="69"/>
      <c r="V29" s="61"/>
      <c r="W29" s="60"/>
      <c r="X29" s="61"/>
      <c r="Y29" s="60"/>
      <c r="Z29" s="61"/>
      <c r="AA29" s="61"/>
      <c r="AB29" s="60"/>
      <c r="AC29" s="60"/>
      <c r="AD29" s="20" t="str">
        <f t="shared" si="2"/>
        <v/>
      </c>
      <c r="AE29" s="60"/>
      <c r="AF29" s="193" t="str">
        <f t="shared" si="3"/>
        <v/>
      </c>
      <c r="AG29" s="3"/>
      <c r="AH29" s="3"/>
      <c r="AI29" s="3" t="s">
        <v>176</v>
      </c>
      <c r="AK29" s="22"/>
      <c r="AU29"/>
      <c r="AY29" s="81"/>
    </row>
    <row r="30" spans="1:51" x14ac:dyDescent="0.35">
      <c r="A30" s="163">
        <v>20</v>
      </c>
      <c r="B30" s="58"/>
      <c r="C30" s="58"/>
      <c r="D30" s="69"/>
      <c r="E30" s="69"/>
      <c r="F30" s="192" t="str">
        <f t="shared" si="0"/>
        <v/>
      </c>
      <c r="G30" s="69"/>
      <c r="H30" s="60"/>
      <c r="I30" s="60"/>
      <c r="J30" s="60"/>
      <c r="K30" s="58"/>
      <c r="L30" s="69"/>
      <c r="M30" s="69"/>
      <c r="N30" s="69"/>
      <c r="O30" s="69"/>
      <c r="P30" s="60"/>
      <c r="Q30" s="60"/>
      <c r="R30" s="58"/>
      <c r="S30" s="69"/>
      <c r="T30" s="69"/>
      <c r="U30" s="69"/>
      <c r="V30" s="61"/>
      <c r="W30" s="60"/>
      <c r="X30" s="61"/>
      <c r="Y30" s="60"/>
      <c r="Z30" s="61"/>
      <c r="AA30" s="61"/>
      <c r="AB30" s="60"/>
      <c r="AC30" s="60"/>
      <c r="AD30" s="20" t="str">
        <f t="shared" si="2"/>
        <v/>
      </c>
      <c r="AE30" s="60"/>
      <c r="AF30" s="193" t="str">
        <f t="shared" si="3"/>
        <v/>
      </c>
      <c r="AG30" s="3"/>
      <c r="AH30" s="3"/>
      <c r="AI30" s="32" t="s">
        <v>169</v>
      </c>
      <c r="AJ30" s="33"/>
      <c r="AK30" s="34"/>
      <c r="AU30"/>
      <c r="AY30" s="81"/>
    </row>
    <row r="31" spans="1:51" x14ac:dyDescent="0.35">
      <c r="A31" s="163">
        <v>21</v>
      </c>
      <c r="B31" s="58"/>
      <c r="C31" s="58"/>
      <c r="D31" s="69"/>
      <c r="E31" s="69"/>
      <c r="F31" s="192" t="str">
        <f t="shared" si="0"/>
        <v/>
      </c>
      <c r="G31" s="69"/>
      <c r="H31" s="60"/>
      <c r="I31" s="60"/>
      <c r="J31" s="60"/>
      <c r="K31" s="58"/>
      <c r="L31" s="69"/>
      <c r="M31" s="69"/>
      <c r="N31" s="69"/>
      <c r="O31" s="69"/>
      <c r="P31" s="60"/>
      <c r="Q31" s="60"/>
      <c r="R31" s="58"/>
      <c r="S31" s="69"/>
      <c r="T31" s="69"/>
      <c r="U31" s="69"/>
      <c r="V31" s="61"/>
      <c r="W31" s="60"/>
      <c r="X31" s="61"/>
      <c r="Y31" s="60"/>
      <c r="Z31" s="61"/>
      <c r="AA31" s="61"/>
      <c r="AB31" s="60"/>
      <c r="AC31" s="60"/>
      <c r="AD31" s="20" t="str">
        <f t="shared" si="2"/>
        <v/>
      </c>
      <c r="AE31" s="60"/>
      <c r="AF31" s="193" t="str">
        <f t="shared" si="3"/>
        <v/>
      </c>
      <c r="AG31" s="3"/>
      <c r="AH31" s="3"/>
      <c r="AI31" s="32" t="s">
        <v>162</v>
      </c>
      <c r="AJ31" s="3"/>
      <c r="AK31" s="3"/>
      <c r="AL31" s="3"/>
      <c r="AU31"/>
      <c r="AY31" s="81"/>
    </row>
    <row r="32" spans="1:51" x14ac:dyDescent="0.35">
      <c r="A32" s="163">
        <v>22</v>
      </c>
      <c r="B32" s="58"/>
      <c r="C32" s="58"/>
      <c r="D32" s="69"/>
      <c r="E32" s="69"/>
      <c r="F32" s="192" t="str">
        <f t="shared" si="0"/>
        <v/>
      </c>
      <c r="G32" s="69"/>
      <c r="H32" s="60"/>
      <c r="I32" s="60"/>
      <c r="J32" s="60"/>
      <c r="K32" s="58"/>
      <c r="L32" s="69"/>
      <c r="M32" s="69"/>
      <c r="N32" s="69"/>
      <c r="O32" s="69"/>
      <c r="P32" s="60"/>
      <c r="Q32" s="60"/>
      <c r="R32" s="58"/>
      <c r="S32" s="69"/>
      <c r="T32" s="69"/>
      <c r="U32" s="69"/>
      <c r="V32" s="61"/>
      <c r="W32" s="60"/>
      <c r="X32" s="61"/>
      <c r="Y32" s="60"/>
      <c r="Z32" s="61"/>
      <c r="AA32" s="61"/>
      <c r="AB32" s="60"/>
      <c r="AC32" s="60"/>
      <c r="AD32" s="20" t="str">
        <f t="shared" si="2"/>
        <v/>
      </c>
      <c r="AE32" s="60"/>
      <c r="AF32" s="193" t="str">
        <f t="shared" si="3"/>
        <v/>
      </c>
      <c r="AG32" s="3"/>
      <c r="AH32" s="3"/>
      <c r="AI32" s="9" t="s">
        <v>167</v>
      </c>
      <c r="AJ32" s="36"/>
      <c r="AK32" s="36"/>
      <c r="AL32" s="3"/>
      <c r="AU32"/>
      <c r="AY32" s="81"/>
    </row>
    <row r="33" spans="1:51" x14ac:dyDescent="0.35">
      <c r="A33" s="163">
        <v>23</v>
      </c>
      <c r="B33" s="58"/>
      <c r="C33" s="58"/>
      <c r="D33" s="69"/>
      <c r="E33" s="69"/>
      <c r="F33" s="192" t="str">
        <f t="shared" si="0"/>
        <v/>
      </c>
      <c r="G33" s="69"/>
      <c r="H33" s="60"/>
      <c r="I33" s="60"/>
      <c r="J33" s="60"/>
      <c r="K33" s="58"/>
      <c r="L33" s="69"/>
      <c r="M33" s="69"/>
      <c r="N33" s="69"/>
      <c r="O33" s="69"/>
      <c r="P33" s="60"/>
      <c r="Q33" s="60"/>
      <c r="R33" s="58"/>
      <c r="S33" s="69"/>
      <c r="T33" s="69"/>
      <c r="U33" s="69"/>
      <c r="V33" s="61"/>
      <c r="W33" s="60"/>
      <c r="X33" s="61"/>
      <c r="Y33" s="60"/>
      <c r="Z33" s="61"/>
      <c r="AA33" s="61"/>
      <c r="AB33" s="60"/>
      <c r="AC33" s="60"/>
      <c r="AD33" s="20" t="str">
        <f t="shared" si="2"/>
        <v/>
      </c>
      <c r="AE33" s="60"/>
      <c r="AF33" s="193" t="str">
        <f t="shared" si="3"/>
        <v/>
      </c>
      <c r="AG33" s="3"/>
      <c r="AH33" s="3"/>
      <c r="AI33" s="32" t="s">
        <v>164</v>
      </c>
      <c r="AJ33" s="36"/>
      <c r="AK33" s="36"/>
      <c r="AL33" s="3"/>
      <c r="AU33"/>
      <c r="AY33" s="81"/>
    </row>
    <row r="34" spans="1:51" x14ac:dyDescent="0.35">
      <c r="A34" s="163">
        <v>24</v>
      </c>
      <c r="B34" s="58"/>
      <c r="C34" s="58"/>
      <c r="D34" s="69"/>
      <c r="E34" s="69"/>
      <c r="F34" s="192" t="str">
        <f t="shared" si="0"/>
        <v/>
      </c>
      <c r="G34" s="69"/>
      <c r="H34" s="60"/>
      <c r="I34" s="60"/>
      <c r="J34" s="60"/>
      <c r="K34" s="58"/>
      <c r="L34" s="69"/>
      <c r="M34" s="69"/>
      <c r="N34" s="69"/>
      <c r="O34" s="69"/>
      <c r="P34" s="60"/>
      <c r="Q34" s="60"/>
      <c r="R34" s="58"/>
      <c r="S34" s="69"/>
      <c r="T34" s="69"/>
      <c r="U34" s="69"/>
      <c r="V34" s="61"/>
      <c r="W34" s="60"/>
      <c r="X34" s="61"/>
      <c r="Y34" s="60"/>
      <c r="Z34" s="61"/>
      <c r="AA34" s="61"/>
      <c r="AB34" s="60"/>
      <c r="AC34" s="60"/>
      <c r="AD34" s="20" t="str">
        <f t="shared" si="2"/>
        <v/>
      </c>
      <c r="AE34" s="60"/>
      <c r="AF34" s="193" t="str">
        <f t="shared" si="3"/>
        <v/>
      </c>
      <c r="AG34" s="3"/>
      <c r="AH34" s="3"/>
      <c r="AI34" s="3"/>
      <c r="AJ34" s="3"/>
      <c r="AK34" s="3"/>
      <c r="AL34" s="3"/>
      <c r="AU34"/>
      <c r="AY34" s="81"/>
    </row>
    <row r="35" spans="1:51" x14ac:dyDescent="0.35">
      <c r="A35" s="163">
        <v>25</v>
      </c>
      <c r="B35" s="58"/>
      <c r="C35" s="58"/>
      <c r="D35" s="69"/>
      <c r="E35" s="69"/>
      <c r="F35" s="192" t="str">
        <f t="shared" si="0"/>
        <v/>
      </c>
      <c r="G35" s="69"/>
      <c r="H35" s="60"/>
      <c r="I35" s="60"/>
      <c r="J35" s="60"/>
      <c r="K35" s="58"/>
      <c r="L35" s="69"/>
      <c r="M35" s="69"/>
      <c r="N35" s="69"/>
      <c r="O35" s="69"/>
      <c r="P35" s="60"/>
      <c r="Q35" s="60"/>
      <c r="R35" s="58"/>
      <c r="S35" s="69"/>
      <c r="T35" s="69"/>
      <c r="U35" s="69"/>
      <c r="V35" s="61"/>
      <c r="W35" s="60"/>
      <c r="X35" s="61"/>
      <c r="Y35" s="60"/>
      <c r="Z35" s="61"/>
      <c r="AA35" s="61"/>
      <c r="AB35" s="60"/>
      <c r="AC35" s="60"/>
      <c r="AD35" s="20" t="str">
        <f t="shared" si="2"/>
        <v/>
      </c>
      <c r="AE35" s="60"/>
      <c r="AF35" s="193" t="str">
        <f t="shared" si="3"/>
        <v/>
      </c>
      <c r="AG35" s="3"/>
      <c r="AH35" s="3"/>
      <c r="AI35" s="3"/>
      <c r="AJ35" s="3"/>
      <c r="AK35" s="3"/>
      <c r="AL35" s="3"/>
      <c r="AU35"/>
      <c r="AY35" s="81"/>
    </row>
    <row r="36" spans="1:51" x14ac:dyDescent="0.35">
      <c r="A36" s="163">
        <v>26</v>
      </c>
      <c r="B36" s="58"/>
      <c r="C36" s="58"/>
      <c r="D36" s="69"/>
      <c r="E36" s="69"/>
      <c r="F36" s="192" t="str">
        <f t="shared" si="0"/>
        <v/>
      </c>
      <c r="G36" s="69"/>
      <c r="H36" s="60"/>
      <c r="I36" s="60"/>
      <c r="J36" s="60"/>
      <c r="K36" s="58"/>
      <c r="L36" s="69"/>
      <c r="M36" s="69"/>
      <c r="N36" s="69"/>
      <c r="O36" s="69"/>
      <c r="P36" s="60"/>
      <c r="Q36" s="60"/>
      <c r="R36" s="58"/>
      <c r="S36" s="69"/>
      <c r="T36" s="69"/>
      <c r="U36" s="69"/>
      <c r="V36" s="61"/>
      <c r="W36" s="60"/>
      <c r="X36" s="61"/>
      <c r="Y36" s="60"/>
      <c r="Z36" s="61"/>
      <c r="AA36" s="61"/>
      <c r="AB36" s="60"/>
      <c r="AC36" s="60"/>
      <c r="AD36" s="20" t="str">
        <f t="shared" si="2"/>
        <v/>
      </c>
      <c r="AE36" s="60"/>
      <c r="AF36" s="193" t="str">
        <f t="shared" si="3"/>
        <v/>
      </c>
      <c r="AG36" s="3"/>
      <c r="AH36" s="3"/>
      <c r="AI36" s="3"/>
      <c r="AJ36" s="3"/>
      <c r="AK36" s="3"/>
      <c r="AL36" s="3"/>
      <c r="AU36"/>
      <c r="AY36" s="81"/>
    </row>
    <row r="37" spans="1:51" x14ac:dyDescent="0.35">
      <c r="A37" s="163">
        <v>27</v>
      </c>
      <c r="B37" s="58"/>
      <c r="C37" s="58"/>
      <c r="D37" s="69"/>
      <c r="E37" s="69"/>
      <c r="F37" s="192" t="str">
        <f t="shared" si="0"/>
        <v/>
      </c>
      <c r="G37" s="69"/>
      <c r="H37" s="60"/>
      <c r="I37" s="60"/>
      <c r="J37" s="60"/>
      <c r="K37" s="58"/>
      <c r="L37" s="69"/>
      <c r="M37" s="69"/>
      <c r="N37" s="69"/>
      <c r="O37" s="69"/>
      <c r="P37" s="60"/>
      <c r="Q37" s="60"/>
      <c r="R37" s="58"/>
      <c r="S37" s="69"/>
      <c r="T37" s="69"/>
      <c r="U37" s="69"/>
      <c r="V37" s="61"/>
      <c r="W37" s="60"/>
      <c r="X37" s="61"/>
      <c r="Y37" s="60"/>
      <c r="Z37" s="61"/>
      <c r="AA37" s="61"/>
      <c r="AB37" s="60"/>
      <c r="AC37" s="60"/>
      <c r="AD37" s="20" t="str">
        <f t="shared" si="2"/>
        <v/>
      </c>
      <c r="AE37" s="60"/>
      <c r="AF37" s="193" t="str">
        <f t="shared" si="3"/>
        <v/>
      </c>
      <c r="AG37" s="3"/>
      <c r="AH37" s="3"/>
      <c r="AI37" s="3"/>
      <c r="AJ37" s="3"/>
      <c r="AK37" s="3"/>
      <c r="AL37" s="3"/>
      <c r="AU37"/>
      <c r="AY37" s="81"/>
    </row>
    <row r="38" spans="1:51" x14ac:dyDescent="0.35">
      <c r="A38" s="163">
        <v>28</v>
      </c>
      <c r="B38" s="58"/>
      <c r="C38" s="58"/>
      <c r="D38" s="69"/>
      <c r="E38" s="69"/>
      <c r="F38" s="192" t="str">
        <f t="shared" si="0"/>
        <v/>
      </c>
      <c r="G38" s="69"/>
      <c r="H38" s="60"/>
      <c r="I38" s="60"/>
      <c r="J38" s="60"/>
      <c r="K38" s="58"/>
      <c r="L38" s="69"/>
      <c r="M38" s="69"/>
      <c r="N38" s="69"/>
      <c r="O38" s="69"/>
      <c r="P38" s="60"/>
      <c r="Q38" s="60"/>
      <c r="R38" s="58"/>
      <c r="S38" s="69"/>
      <c r="T38" s="69"/>
      <c r="U38" s="69"/>
      <c r="V38" s="61"/>
      <c r="W38" s="60"/>
      <c r="X38" s="61"/>
      <c r="Y38" s="60"/>
      <c r="Z38" s="61"/>
      <c r="AA38" s="61"/>
      <c r="AB38" s="60"/>
      <c r="AC38" s="60"/>
      <c r="AD38" s="20" t="str">
        <f t="shared" si="2"/>
        <v/>
      </c>
      <c r="AE38" s="60"/>
      <c r="AF38" s="193" t="str">
        <f t="shared" si="3"/>
        <v/>
      </c>
      <c r="AG38" s="3"/>
      <c r="AH38" s="3"/>
      <c r="AI38" s="3"/>
      <c r="AJ38" s="3"/>
      <c r="AK38" s="3"/>
      <c r="AL38" s="3"/>
      <c r="AU38"/>
      <c r="AY38" s="81"/>
    </row>
    <row r="39" spans="1:51" x14ac:dyDescent="0.35">
      <c r="A39" s="163">
        <v>29</v>
      </c>
      <c r="B39" s="58"/>
      <c r="C39" s="58"/>
      <c r="D39" s="69"/>
      <c r="E39" s="69"/>
      <c r="F39" s="192" t="str">
        <f t="shared" si="0"/>
        <v/>
      </c>
      <c r="G39" s="69"/>
      <c r="H39" s="60"/>
      <c r="I39" s="60"/>
      <c r="J39" s="60"/>
      <c r="K39" s="58"/>
      <c r="L39" s="69"/>
      <c r="M39" s="69"/>
      <c r="N39" s="69"/>
      <c r="O39" s="69"/>
      <c r="P39" s="60"/>
      <c r="Q39" s="60"/>
      <c r="R39" s="58"/>
      <c r="S39" s="69"/>
      <c r="T39" s="69"/>
      <c r="U39" s="69"/>
      <c r="V39" s="61"/>
      <c r="W39" s="60"/>
      <c r="X39" s="61"/>
      <c r="Y39" s="60"/>
      <c r="Z39" s="61"/>
      <c r="AA39" s="61"/>
      <c r="AB39" s="60"/>
      <c r="AC39" s="60"/>
      <c r="AD39" s="20" t="str">
        <f t="shared" si="2"/>
        <v/>
      </c>
      <c r="AE39" s="60"/>
      <c r="AF39" s="193" t="str">
        <f t="shared" si="3"/>
        <v/>
      </c>
      <c r="AG39" s="3"/>
      <c r="AH39" s="3"/>
      <c r="AI39" s="3"/>
      <c r="AJ39" s="3"/>
      <c r="AK39" s="3"/>
      <c r="AL39" s="3"/>
      <c r="AU39"/>
      <c r="AY39" s="81"/>
    </row>
    <row r="40" spans="1:51" x14ac:dyDescent="0.35">
      <c r="A40" s="163">
        <v>30</v>
      </c>
      <c r="B40" s="58"/>
      <c r="C40" s="58"/>
      <c r="D40" s="69"/>
      <c r="E40" s="69"/>
      <c r="F40" s="192" t="str">
        <f t="shared" si="0"/>
        <v/>
      </c>
      <c r="G40" s="69"/>
      <c r="H40" s="60"/>
      <c r="I40" s="60"/>
      <c r="J40" s="60"/>
      <c r="K40" s="58"/>
      <c r="L40" s="69"/>
      <c r="M40" s="69"/>
      <c r="N40" s="69"/>
      <c r="O40" s="69"/>
      <c r="P40" s="60"/>
      <c r="Q40" s="60"/>
      <c r="R40" s="58"/>
      <c r="S40" s="69"/>
      <c r="T40" s="69"/>
      <c r="U40" s="69"/>
      <c r="V40" s="61"/>
      <c r="W40" s="60"/>
      <c r="X40" s="61"/>
      <c r="Y40" s="60"/>
      <c r="Z40" s="61"/>
      <c r="AA40" s="61"/>
      <c r="AB40" s="60"/>
      <c r="AC40" s="60"/>
      <c r="AD40" s="20" t="str">
        <f t="shared" si="2"/>
        <v/>
      </c>
      <c r="AE40" s="60"/>
      <c r="AF40" s="193" t="str">
        <f t="shared" si="3"/>
        <v/>
      </c>
      <c r="AG40" s="3"/>
      <c r="AH40" s="3"/>
      <c r="AI40" s="3"/>
      <c r="AJ40" s="3"/>
      <c r="AK40" s="3"/>
      <c r="AL40" s="3"/>
      <c r="AU40"/>
      <c r="AY40" s="81"/>
    </row>
    <row r="41" spans="1:51" x14ac:dyDescent="0.35">
      <c r="A41" s="163">
        <v>31</v>
      </c>
      <c r="B41" s="58"/>
      <c r="C41" s="58"/>
      <c r="D41" s="69"/>
      <c r="E41" s="69"/>
      <c r="F41" s="192" t="str">
        <f t="shared" si="0"/>
        <v/>
      </c>
      <c r="G41" s="69"/>
      <c r="H41" s="60"/>
      <c r="I41" s="60"/>
      <c r="J41" s="60"/>
      <c r="K41" s="58"/>
      <c r="L41" s="69"/>
      <c r="M41" s="69"/>
      <c r="N41" s="69"/>
      <c r="O41" s="69"/>
      <c r="P41" s="60"/>
      <c r="Q41" s="60"/>
      <c r="R41" s="58"/>
      <c r="S41" s="69"/>
      <c r="T41" s="69"/>
      <c r="U41" s="69"/>
      <c r="V41" s="61"/>
      <c r="W41" s="60"/>
      <c r="X41" s="61"/>
      <c r="Y41" s="60"/>
      <c r="Z41" s="61"/>
      <c r="AA41" s="61"/>
      <c r="AB41" s="60"/>
      <c r="AC41" s="60"/>
      <c r="AD41" s="20" t="str">
        <f t="shared" si="2"/>
        <v/>
      </c>
      <c r="AE41" s="60"/>
      <c r="AF41" s="193" t="str">
        <f t="shared" si="3"/>
        <v/>
      </c>
      <c r="AG41" s="3"/>
      <c r="AH41" s="3"/>
      <c r="AI41" s="3"/>
      <c r="AJ41" s="3"/>
      <c r="AK41" s="3"/>
      <c r="AL41" s="3"/>
      <c r="AU41"/>
      <c r="AY41" s="81"/>
    </row>
    <row r="42" spans="1:51" x14ac:dyDescent="0.35">
      <c r="A42" s="163">
        <v>32</v>
      </c>
      <c r="B42" s="58"/>
      <c r="C42" s="58"/>
      <c r="D42" s="69"/>
      <c r="E42" s="69"/>
      <c r="F42" s="192" t="str">
        <f t="shared" si="0"/>
        <v/>
      </c>
      <c r="G42" s="69"/>
      <c r="H42" s="60"/>
      <c r="I42" s="60"/>
      <c r="J42" s="60"/>
      <c r="K42" s="58"/>
      <c r="L42" s="69"/>
      <c r="M42" s="69"/>
      <c r="N42" s="69"/>
      <c r="O42" s="69"/>
      <c r="P42" s="60"/>
      <c r="Q42" s="60"/>
      <c r="R42" s="58"/>
      <c r="S42" s="69"/>
      <c r="T42" s="69"/>
      <c r="U42" s="69"/>
      <c r="V42" s="61"/>
      <c r="W42" s="60"/>
      <c r="X42" s="61"/>
      <c r="Y42" s="60"/>
      <c r="Z42" s="61"/>
      <c r="AA42" s="61"/>
      <c r="AB42" s="60"/>
      <c r="AC42" s="60"/>
      <c r="AD42" s="20" t="str">
        <f t="shared" si="2"/>
        <v/>
      </c>
      <c r="AE42" s="60"/>
      <c r="AF42" s="193" t="str">
        <f t="shared" si="3"/>
        <v/>
      </c>
      <c r="AG42" s="3"/>
      <c r="AH42" s="3"/>
      <c r="AI42" s="3"/>
      <c r="AJ42" s="3"/>
      <c r="AK42" s="3"/>
      <c r="AL42" s="3"/>
      <c r="AU42"/>
      <c r="AY42" s="81"/>
    </row>
    <row r="43" spans="1:51" x14ac:dyDescent="0.35">
      <c r="A43" s="163">
        <v>33</v>
      </c>
      <c r="B43" s="58"/>
      <c r="C43" s="58"/>
      <c r="D43" s="69"/>
      <c r="E43" s="69"/>
      <c r="F43" s="192" t="str">
        <f t="shared" si="0"/>
        <v/>
      </c>
      <c r="G43" s="69"/>
      <c r="H43" s="60"/>
      <c r="I43" s="60"/>
      <c r="J43" s="60"/>
      <c r="K43" s="58"/>
      <c r="L43" s="69"/>
      <c r="M43" s="69"/>
      <c r="N43" s="69"/>
      <c r="O43" s="69"/>
      <c r="P43" s="60"/>
      <c r="Q43" s="60"/>
      <c r="R43" s="58"/>
      <c r="S43" s="69"/>
      <c r="T43" s="69"/>
      <c r="U43" s="69"/>
      <c r="V43" s="61"/>
      <c r="W43" s="60"/>
      <c r="X43" s="61"/>
      <c r="Y43" s="60"/>
      <c r="Z43" s="61"/>
      <c r="AA43" s="61"/>
      <c r="AB43" s="60"/>
      <c r="AC43" s="60"/>
      <c r="AD43" s="20" t="str">
        <f t="shared" si="2"/>
        <v/>
      </c>
      <c r="AE43" s="60"/>
      <c r="AF43" s="193" t="str">
        <f t="shared" si="3"/>
        <v/>
      </c>
      <c r="AG43" s="3"/>
      <c r="AH43" s="3"/>
      <c r="AI43" s="3"/>
      <c r="AJ43" s="3"/>
      <c r="AK43" s="3"/>
      <c r="AL43" s="3"/>
      <c r="AU43"/>
      <c r="AY43" s="81"/>
    </row>
    <row r="44" spans="1:51" x14ac:dyDescent="0.35">
      <c r="A44" s="163">
        <v>34</v>
      </c>
      <c r="B44" s="58"/>
      <c r="C44" s="58"/>
      <c r="D44" s="69"/>
      <c r="E44" s="69"/>
      <c r="F44" s="192" t="str">
        <f t="shared" si="0"/>
        <v/>
      </c>
      <c r="G44" s="69"/>
      <c r="H44" s="60"/>
      <c r="I44" s="60"/>
      <c r="J44" s="60"/>
      <c r="K44" s="58"/>
      <c r="L44" s="69"/>
      <c r="M44" s="69"/>
      <c r="N44" s="69"/>
      <c r="O44" s="69"/>
      <c r="P44" s="60"/>
      <c r="Q44" s="60"/>
      <c r="R44" s="58"/>
      <c r="S44" s="69"/>
      <c r="T44" s="69"/>
      <c r="U44" s="69"/>
      <c r="V44" s="61"/>
      <c r="W44" s="60"/>
      <c r="X44" s="61"/>
      <c r="Y44" s="60"/>
      <c r="Z44" s="61"/>
      <c r="AA44" s="61"/>
      <c r="AB44" s="60"/>
      <c r="AC44" s="60"/>
      <c r="AD44" s="20" t="str">
        <f t="shared" si="2"/>
        <v/>
      </c>
      <c r="AE44" s="60"/>
      <c r="AF44" s="193" t="str">
        <f t="shared" si="3"/>
        <v/>
      </c>
      <c r="AG44" s="3"/>
      <c r="AH44" s="3"/>
      <c r="AI44" s="3"/>
      <c r="AJ44" s="3"/>
      <c r="AK44" s="3"/>
      <c r="AL44" s="3"/>
      <c r="AU44"/>
      <c r="AY44" s="81"/>
    </row>
    <row r="45" spans="1:51" x14ac:dyDescent="0.35">
      <c r="A45" s="163">
        <v>35</v>
      </c>
      <c r="B45" s="58"/>
      <c r="C45" s="58"/>
      <c r="D45" s="69"/>
      <c r="E45" s="69"/>
      <c r="F45" s="192" t="str">
        <f t="shared" si="0"/>
        <v/>
      </c>
      <c r="G45" s="69"/>
      <c r="H45" s="60"/>
      <c r="I45" s="60"/>
      <c r="J45" s="60"/>
      <c r="K45" s="58"/>
      <c r="L45" s="69"/>
      <c r="M45" s="69"/>
      <c r="N45" s="69"/>
      <c r="O45" s="69"/>
      <c r="P45" s="60"/>
      <c r="Q45" s="60"/>
      <c r="R45" s="58"/>
      <c r="S45" s="69"/>
      <c r="T45" s="69"/>
      <c r="U45" s="69"/>
      <c r="V45" s="61"/>
      <c r="W45" s="60"/>
      <c r="X45" s="61"/>
      <c r="Y45" s="60"/>
      <c r="Z45" s="61"/>
      <c r="AA45" s="61"/>
      <c r="AB45" s="60"/>
      <c r="AC45" s="60"/>
      <c r="AD45" s="20" t="str">
        <f t="shared" si="2"/>
        <v/>
      </c>
      <c r="AE45" s="60"/>
      <c r="AF45" s="193" t="str">
        <f t="shared" si="3"/>
        <v/>
      </c>
      <c r="AG45" s="3"/>
      <c r="AH45" s="3"/>
      <c r="AI45" s="3"/>
      <c r="AJ45" s="3"/>
      <c r="AK45" s="3"/>
      <c r="AL45" s="3"/>
      <c r="AU45"/>
      <c r="AY45" s="81"/>
    </row>
    <row r="46" spans="1:51" x14ac:dyDescent="0.35">
      <c r="A46" s="163">
        <v>36</v>
      </c>
      <c r="B46" s="58"/>
      <c r="C46" s="58"/>
      <c r="D46" s="69"/>
      <c r="E46" s="69"/>
      <c r="F46" s="192" t="str">
        <f t="shared" si="0"/>
        <v/>
      </c>
      <c r="G46" s="69"/>
      <c r="H46" s="60"/>
      <c r="I46" s="60"/>
      <c r="J46" s="60"/>
      <c r="K46" s="58"/>
      <c r="L46" s="69"/>
      <c r="M46" s="69"/>
      <c r="N46" s="69"/>
      <c r="O46" s="69"/>
      <c r="P46" s="60"/>
      <c r="Q46" s="60"/>
      <c r="R46" s="58"/>
      <c r="S46" s="69"/>
      <c r="T46" s="69"/>
      <c r="U46" s="69"/>
      <c r="V46" s="61"/>
      <c r="W46" s="60"/>
      <c r="X46" s="61"/>
      <c r="Y46" s="60"/>
      <c r="Z46" s="61"/>
      <c r="AA46" s="61"/>
      <c r="AB46" s="60"/>
      <c r="AC46" s="60"/>
      <c r="AD46" s="20" t="str">
        <f t="shared" si="2"/>
        <v/>
      </c>
      <c r="AE46" s="60"/>
      <c r="AF46" s="193" t="str">
        <f t="shared" si="3"/>
        <v/>
      </c>
      <c r="AG46" s="3"/>
      <c r="AH46" s="3"/>
      <c r="AI46" s="3"/>
      <c r="AJ46" s="3"/>
      <c r="AK46" s="3"/>
      <c r="AL46" s="3"/>
      <c r="AU46"/>
      <c r="AY46" s="81"/>
    </row>
    <row r="47" spans="1:51" x14ac:dyDescent="0.35">
      <c r="A47" s="163">
        <v>37</v>
      </c>
      <c r="B47" s="58"/>
      <c r="C47" s="58"/>
      <c r="D47" s="69"/>
      <c r="E47" s="69"/>
      <c r="F47" s="192" t="str">
        <f t="shared" si="0"/>
        <v/>
      </c>
      <c r="G47" s="69"/>
      <c r="H47" s="60"/>
      <c r="I47" s="60"/>
      <c r="J47" s="60"/>
      <c r="K47" s="58"/>
      <c r="L47" s="69"/>
      <c r="M47" s="69"/>
      <c r="N47" s="69"/>
      <c r="O47" s="69"/>
      <c r="P47" s="60"/>
      <c r="Q47" s="60"/>
      <c r="R47" s="58"/>
      <c r="S47" s="69"/>
      <c r="T47" s="69"/>
      <c r="U47" s="69"/>
      <c r="V47" s="61"/>
      <c r="W47" s="60"/>
      <c r="X47" s="61"/>
      <c r="Y47" s="60"/>
      <c r="Z47" s="61"/>
      <c r="AA47" s="61"/>
      <c r="AB47" s="60"/>
      <c r="AC47" s="60"/>
      <c r="AD47" s="20" t="str">
        <f t="shared" si="2"/>
        <v/>
      </c>
      <c r="AE47" s="60"/>
      <c r="AF47" s="193" t="str">
        <f t="shared" si="3"/>
        <v/>
      </c>
      <c r="AG47" s="3"/>
      <c r="AH47" s="3"/>
      <c r="AI47" s="3"/>
      <c r="AJ47" s="3"/>
      <c r="AK47" s="3"/>
      <c r="AL47" s="3"/>
      <c r="AU47"/>
      <c r="AY47" s="81"/>
    </row>
    <row r="48" spans="1:51" x14ac:dyDescent="0.35">
      <c r="A48" s="163">
        <v>38</v>
      </c>
      <c r="B48" s="58"/>
      <c r="C48" s="58"/>
      <c r="D48" s="69"/>
      <c r="E48" s="69"/>
      <c r="F48" s="192" t="str">
        <f t="shared" si="0"/>
        <v/>
      </c>
      <c r="G48" s="69"/>
      <c r="H48" s="60"/>
      <c r="I48" s="60"/>
      <c r="J48" s="60"/>
      <c r="K48" s="58"/>
      <c r="L48" s="69"/>
      <c r="M48" s="69"/>
      <c r="N48" s="69"/>
      <c r="O48" s="69"/>
      <c r="P48" s="60"/>
      <c r="Q48" s="60"/>
      <c r="R48" s="58"/>
      <c r="S48" s="69"/>
      <c r="T48" s="69"/>
      <c r="U48" s="69"/>
      <c r="V48" s="61"/>
      <c r="W48" s="60"/>
      <c r="X48" s="61"/>
      <c r="Y48" s="60"/>
      <c r="Z48" s="61"/>
      <c r="AA48" s="61"/>
      <c r="AB48" s="60"/>
      <c r="AC48" s="60"/>
      <c r="AD48" s="20" t="str">
        <f t="shared" si="2"/>
        <v/>
      </c>
      <c r="AE48" s="60"/>
      <c r="AF48" s="193" t="str">
        <f t="shared" si="3"/>
        <v/>
      </c>
      <c r="AG48" s="3"/>
      <c r="AH48" s="3"/>
      <c r="AI48" s="3"/>
      <c r="AJ48" s="3"/>
      <c r="AK48" s="3"/>
      <c r="AL48" s="3"/>
      <c r="AU48"/>
      <c r="AY48" s="81"/>
    </row>
    <row r="49" spans="1:51" x14ac:dyDescent="0.35">
      <c r="A49" s="163">
        <v>39</v>
      </c>
      <c r="B49" s="58"/>
      <c r="C49" s="58"/>
      <c r="D49" s="69"/>
      <c r="E49" s="69"/>
      <c r="F49" s="192" t="str">
        <f t="shared" si="0"/>
        <v/>
      </c>
      <c r="G49" s="69"/>
      <c r="H49" s="60"/>
      <c r="I49" s="60"/>
      <c r="J49" s="60"/>
      <c r="K49" s="58"/>
      <c r="L49" s="69"/>
      <c r="M49" s="69"/>
      <c r="N49" s="69"/>
      <c r="O49" s="69"/>
      <c r="P49" s="60"/>
      <c r="Q49" s="60"/>
      <c r="R49" s="58"/>
      <c r="S49" s="69"/>
      <c r="T49" s="69"/>
      <c r="U49" s="69"/>
      <c r="V49" s="61"/>
      <c r="W49" s="60"/>
      <c r="X49" s="61"/>
      <c r="Y49" s="60"/>
      <c r="Z49" s="61"/>
      <c r="AA49" s="61"/>
      <c r="AB49" s="60"/>
      <c r="AC49" s="60"/>
      <c r="AD49" s="20" t="str">
        <f t="shared" si="2"/>
        <v/>
      </c>
      <c r="AE49" s="60"/>
      <c r="AF49" s="193" t="str">
        <f t="shared" si="3"/>
        <v/>
      </c>
      <c r="AG49" s="3"/>
      <c r="AH49" s="3"/>
      <c r="AI49" s="3"/>
      <c r="AJ49" s="3"/>
      <c r="AK49" s="3"/>
      <c r="AL49" s="3"/>
      <c r="AU49"/>
      <c r="AY49" s="81"/>
    </row>
    <row r="50" spans="1:51" x14ac:dyDescent="0.35">
      <c r="A50" s="163">
        <v>40</v>
      </c>
      <c r="B50" s="58"/>
      <c r="C50" s="58"/>
      <c r="D50" s="69"/>
      <c r="E50" s="69"/>
      <c r="F50" s="192" t="str">
        <f t="shared" si="0"/>
        <v/>
      </c>
      <c r="G50" s="69"/>
      <c r="H50" s="60"/>
      <c r="I50" s="60"/>
      <c r="J50" s="60"/>
      <c r="K50" s="58"/>
      <c r="L50" s="69"/>
      <c r="M50" s="69"/>
      <c r="N50" s="69"/>
      <c r="O50" s="69"/>
      <c r="P50" s="60"/>
      <c r="Q50" s="60"/>
      <c r="R50" s="58"/>
      <c r="S50" s="69"/>
      <c r="T50" s="69"/>
      <c r="U50" s="69"/>
      <c r="V50" s="61"/>
      <c r="W50" s="60"/>
      <c r="X50" s="61"/>
      <c r="Y50" s="60"/>
      <c r="Z50" s="61"/>
      <c r="AA50" s="61"/>
      <c r="AB50" s="60"/>
      <c r="AC50" s="60"/>
      <c r="AD50" s="20" t="str">
        <f t="shared" si="2"/>
        <v/>
      </c>
      <c r="AE50" s="60"/>
      <c r="AF50" s="193" t="str">
        <f t="shared" si="3"/>
        <v/>
      </c>
      <c r="AG50" s="3"/>
      <c r="AH50" s="3"/>
      <c r="AI50" s="3"/>
      <c r="AJ50" s="3"/>
      <c r="AK50" s="3"/>
      <c r="AL50" s="3"/>
      <c r="AU50"/>
      <c r="AY50" s="81"/>
    </row>
    <row r="51" spans="1:51" x14ac:dyDescent="0.35">
      <c r="A51" s="163">
        <v>41</v>
      </c>
      <c r="B51" s="58"/>
      <c r="C51" s="58"/>
      <c r="D51" s="69"/>
      <c r="E51" s="69"/>
      <c r="F51" s="192" t="str">
        <f t="shared" si="0"/>
        <v/>
      </c>
      <c r="G51" s="69"/>
      <c r="H51" s="60"/>
      <c r="I51" s="60"/>
      <c r="J51" s="60"/>
      <c r="K51" s="58"/>
      <c r="L51" s="69"/>
      <c r="M51" s="69"/>
      <c r="N51" s="69"/>
      <c r="O51" s="69"/>
      <c r="P51" s="60"/>
      <c r="Q51" s="60"/>
      <c r="R51" s="58"/>
      <c r="S51" s="69"/>
      <c r="T51" s="69"/>
      <c r="U51" s="69"/>
      <c r="V51" s="61"/>
      <c r="W51" s="60"/>
      <c r="X51" s="61"/>
      <c r="Y51" s="60"/>
      <c r="Z51" s="61"/>
      <c r="AA51" s="61"/>
      <c r="AB51" s="60"/>
      <c r="AC51" s="60"/>
      <c r="AD51" s="20" t="str">
        <f t="shared" si="2"/>
        <v/>
      </c>
      <c r="AE51" s="60"/>
      <c r="AF51" s="193" t="str">
        <f t="shared" si="3"/>
        <v/>
      </c>
      <c r="AG51" s="3"/>
      <c r="AH51" s="3"/>
      <c r="AI51" s="3"/>
      <c r="AJ51" s="3"/>
      <c r="AK51" s="3"/>
      <c r="AL51" s="3"/>
      <c r="AU51"/>
      <c r="AY51" s="81"/>
    </row>
    <row r="52" spans="1:51" x14ac:dyDescent="0.35">
      <c r="A52" s="163">
        <v>42</v>
      </c>
      <c r="B52" s="58"/>
      <c r="C52" s="58"/>
      <c r="D52" s="69"/>
      <c r="E52" s="69"/>
      <c r="F52" s="192" t="str">
        <f t="shared" si="0"/>
        <v/>
      </c>
      <c r="G52" s="69"/>
      <c r="H52" s="60"/>
      <c r="I52" s="60"/>
      <c r="J52" s="60"/>
      <c r="K52" s="58"/>
      <c r="L52" s="69"/>
      <c r="M52" s="69"/>
      <c r="N52" s="69"/>
      <c r="O52" s="69"/>
      <c r="P52" s="60"/>
      <c r="Q52" s="60"/>
      <c r="R52" s="58"/>
      <c r="S52" s="69"/>
      <c r="T52" s="69"/>
      <c r="U52" s="69"/>
      <c r="V52" s="61"/>
      <c r="W52" s="60"/>
      <c r="X52" s="61"/>
      <c r="Y52" s="60"/>
      <c r="Z52" s="61"/>
      <c r="AA52" s="61"/>
      <c r="AB52" s="60"/>
      <c r="AC52" s="60"/>
      <c r="AD52" s="20" t="str">
        <f t="shared" si="2"/>
        <v/>
      </c>
      <c r="AE52" s="60"/>
      <c r="AF52" s="193" t="str">
        <f t="shared" si="3"/>
        <v/>
      </c>
      <c r="AG52" s="3"/>
      <c r="AH52" s="3"/>
      <c r="AI52" s="3"/>
      <c r="AJ52" s="3"/>
      <c r="AK52" s="3"/>
      <c r="AL52" s="3"/>
      <c r="AU52"/>
      <c r="AY52" s="81"/>
    </row>
    <row r="53" spans="1:51" x14ac:dyDescent="0.35">
      <c r="A53" s="163">
        <v>43</v>
      </c>
      <c r="B53" s="58"/>
      <c r="C53" s="58"/>
      <c r="D53" s="69"/>
      <c r="E53" s="69"/>
      <c r="F53" s="192" t="str">
        <f t="shared" si="0"/>
        <v/>
      </c>
      <c r="G53" s="69"/>
      <c r="H53" s="60"/>
      <c r="I53" s="60"/>
      <c r="J53" s="60"/>
      <c r="K53" s="58"/>
      <c r="L53" s="69"/>
      <c r="M53" s="69"/>
      <c r="N53" s="69"/>
      <c r="O53" s="69"/>
      <c r="P53" s="60"/>
      <c r="Q53" s="60"/>
      <c r="R53" s="58"/>
      <c r="S53" s="69"/>
      <c r="T53" s="69"/>
      <c r="U53" s="69"/>
      <c r="V53" s="61"/>
      <c r="W53" s="60"/>
      <c r="X53" s="61"/>
      <c r="Y53" s="60"/>
      <c r="Z53" s="61"/>
      <c r="AA53" s="61"/>
      <c r="AB53" s="60"/>
      <c r="AC53" s="60"/>
      <c r="AD53" s="20" t="str">
        <f t="shared" si="2"/>
        <v/>
      </c>
      <c r="AE53" s="60"/>
      <c r="AF53" s="193" t="str">
        <f t="shared" si="3"/>
        <v/>
      </c>
      <c r="AG53" s="3"/>
      <c r="AH53" s="3"/>
      <c r="AI53" s="3"/>
      <c r="AJ53" s="3"/>
      <c r="AK53" s="3"/>
      <c r="AL53" s="3"/>
      <c r="AU53"/>
      <c r="AY53" s="81"/>
    </row>
    <row r="54" spans="1:51" x14ac:dyDescent="0.35">
      <c r="A54" s="163">
        <v>44</v>
      </c>
      <c r="B54" s="58"/>
      <c r="C54" s="58"/>
      <c r="D54" s="69"/>
      <c r="E54" s="69"/>
      <c r="F54" s="192" t="str">
        <f t="shared" si="0"/>
        <v/>
      </c>
      <c r="G54" s="69"/>
      <c r="H54" s="60"/>
      <c r="I54" s="60"/>
      <c r="J54" s="60"/>
      <c r="K54" s="58"/>
      <c r="L54" s="69"/>
      <c r="M54" s="69"/>
      <c r="N54" s="69"/>
      <c r="O54" s="69"/>
      <c r="P54" s="60"/>
      <c r="Q54" s="60"/>
      <c r="R54" s="58"/>
      <c r="S54" s="69"/>
      <c r="T54" s="69"/>
      <c r="U54" s="69"/>
      <c r="V54" s="61"/>
      <c r="W54" s="60"/>
      <c r="X54" s="61"/>
      <c r="Y54" s="60"/>
      <c r="Z54" s="61"/>
      <c r="AA54" s="61"/>
      <c r="AB54" s="60"/>
      <c r="AC54" s="60"/>
      <c r="AD54" s="20" t="str">
        <f t="shared" si="2"/>
        <v/>
      </c>
      <c r="AE54" s="60"/>
      <c r="AF54" s="193" t="str">
        <f t="shared" si="3"/>
        <v/>
      </c>
      <c r="AG54" s="3"/>
      <c r="AH54" s="3"/>
      <c r="AI54" s="3"/>
      <c r="AJ54" s="3"/>
      <c r="AK54" s="3"/>
      <c r="AL54" s="3"/>
      <c r="AU54"/>
      <c r="AY54" s="81"/>
    </row>
    <row r="55" spans="1:51" x14ac:dyDescent="0.35">
      <c r="A55" s="163">
        <v>45</v>
      </c>
      <c r="B55" s="58"/>
      <c r="C55" s="58"/>
      <c r="D55" s="69"/>
      <c r="E55" s="69"/>
      <c r="F55" s="192" t="str">
        <f t="shared" si="0"/>
        <v/>
      </c>
      <c r="G55" s="69"/>
      <c r="H55" s="60"/>
      <c r="I55" s="60"/>
      <c r="J55" s="60"/>
      <c r="K55" s="58"/>
      <c r="L55" s="69"/>
      <c r="M55" s="69"/>
      <c r="N55" s="69"/>
      <c r="O55" s="69"/>
      <c r="P55" s="60"/>
      <c r="Q55" s="60"/>
      <c r="R55" s="58"/>
      <c r="S55" s="69"/>
      <c r="T55" s="69"/>
      <c r="U55" s="69"/>
      <c r="V55" s="61"/>
      <c r="W55" s="60"/>
      <c r="X55" s="61"/>
      <c r="Y55" s="60"/>
      <c r="Z55" s="61"/>
      <c r="AA55" s="61"/>
      <c r="AB55" s="60"/>
      <c r="AC55" s="60"/>
      <c r="AD55" s="20" t="str">
        <f t="shared" si="2"/>
        <v/>
      </c>
      <c r="AE55" s="60"/>
      <c r="AF55" s="193" t="str">
        <f t="shared" si="3"/>
        <v/>
      </c>
      <c r="AG55" s="3"/>
      <c r="AH55" s="3"/>
      <c r="AI55" s="3"/>
      <c r="AJ55" s="3"/>
      <c r="AK55" s="3"/>
      <c r="AL55" s="3"/>
      <c r="AU55"/>
      <c r="AY55" s="81"/>
    </row>
    <row r="56" spans="1:51" x14ac:dyDescent="0.35">
      <c r="A56" s="163">
        <v>46</v>
      </c>
      <c r="B56" s="58"/>
      <c r="C56" s="58"/>
      <c r="D56" s="69"/>
      <c r="E56" s="69"/>
      <c r="F56" s="192" t="str">
        <f t="shared" si="0"/>
        <v/>
      </c>
      <c r="G56" s="69"/>
      <c r="H56" s="60"/>
      <c r="I56" s="60"/>
      <c r="J56" s="60"/>
      <c r="K56" s="58"/>
      <c r="L56" s="69"/>
      <c r="M56" s="69"/>
      <c r="N56" s="69"/>
      <c r="O56" s="69"/>
      <c r="P56" s="60"/>
      <c r="Q56" s="60"/>
      <c r="R56" s="58"/>
      <c r="S56" s="69"/>
      <c r="T56" s="69"/>
      <c r="U56" s="69"/>
      <c r="V56" s="61"/>
      <c r="W56" s="60"/>
      <c r="X56" s="61"/>
      <c r="Y56" s="60"/>
      <c r="Z56" s="61"/>
      <c r="AA56" s="61"/>
      <c r="AB56" s="60"/>
      <c r="AC56" s="60"/>
      <c r="AD56" s="20" t="str">
        <f t="shared" si="2"/>
        <v/>
      </c>
      <c r="AE56" s="60"/>
      <c r="AF56" s="193" t="str">
        <f t="shared" si="3"/>
        <v/>
      </c>
      <c r="AG56" s="3"/>
      <c r="AH56" s="3"/>
      <c r="AI56" s="3"/>
      <c r="AJ56" s="3"/>
      <c r="AK56" s="3"/>
      <c r="AL56" s="3"/>
      <c r="AU56"/>
      <c r="AY56" s="81"/>
    </row>
    <row r="57" spans="1:51" x14ac:dyDescent="0.35">
      <c r="A57" s="163">
        <v>47</v>
      </c>
      <c r="B57" s="58"/>
      <c r="C57" s="58"/>
      <c r="D57" s="69"/>
      <c r="E57" s="69"/>
      <c r="F57" s="192" t="str">
        <f t="shared" si="0"/>
        <v/>
      </c>
      <c r="G57" s="69"/>
      <c r="H57" s="60"/>
      <c r="I57" s="60"/>
      <c r="J57" s="60"/>
      <c r="K57" s="58"/>
      <c r="L57" s="69"/>
      <c r="M57" s="69"/>
      <c r="N57" s="69"/>
      <c r="O57" s="69"/>
      <c r="P57" s="60"/>
      <c r="Q57" s="60"/>
      <c r="R57" s="58"/>
      <c r="S57" s="69"/>
      <c r="T57" s="69"/>
      <c r="U57" s="69"/>
      <c r="V57" s="61"/>
      <c r="W57" s="60"/>
      <c r="X57" s="61"/>
      <c r="Y57" s="60"/>
      <c r="Z57" s="61"/>
      <c r="AA57" s="61"/>
      <c r="AB57" s="60"/>
      <c r="AC57" s="60"/>
      <c r="AD57" s="20" t="str">
        <f t="shared" si="2"/>
        <v/>
      </c>
      <c r="AE57" s="60"/>
      <c r="AF57" s="193" t="str">
        <f t="shared" si="3"/>
        <v/>
      </c>
      <c r="AG57" s="3"/>
      <c r="AH57" s="3"/>
      <c r="AI57" s="3"/>
      <c r="AJ57" s="3"/>
      <c r="AK57" s="3"/>
      <c r="AL57" s="3"/>
      <c r="AU57"/>
      <c r="AY57" s="81"/>
    </row>
    <row r="58" spans="1:51" x14ac:dyDescent="0.35">
      <c r="A58" s="163">
        <v>48</v>
      </c>
      <c r="B58" s="58"/>
      <c r="C58" s="58"/>
      <c r="D58" s="69"/>
      <c r="E58" s="69"/>
      <c r="F58" s="192" t="str">
        <f t="shared" si="0"/>
        <v/>
      </c>
      <c r="G58" s="69"/>
      <c r="H58" s="60"/>
      <c r="I58" s="60"/>
      <c r="J58" s="60"/>
      <c r="K58" s="58"/>
      <c r="L58" s="69"/>
      <c r="M58" s="69"/>
      <c r="N58" s="69"/>
      <c r="O58" s="69"/>
      <c r="P58" s="60"/>
      <c r="Q58" s="60"/>
      <c r="R58" s="58"/>
      <c r="S58" s="69"/>
      <c r="T58" s="69"/>
      <c r="U58" s="69"/>
      <c r="V58" s="61"/>
      <c r="W58" s="60"/>
      <c r="X58" s="61"/>
      <c r="Y58" s="60"/>
      <c r="Z58" s="61"/>
      <c r="AA58" s="61"/>
      <c r="AB58" s="60"/>
      <c r="AC58" s="60"/>
      <c r="AD58" s="20" t="str">
        <f t="shared" si="2"/>
        <v/>
      </c>
      <c r="AE58" s="60"/>
      <c r="AF58" s="193" t="str">
        <f t="shared" si="3"/>
        <v/>
      </c>
      <c r="AG58" s="3"/>
      <c r="AH58" s="3"/>
      <c r="AI58" s="3"/>
      <c r="AJ58" s="3"/>
      <c r="AK58" s="3"/>
      <c r="AL58" s="3"/>
      <c r="AU58"/>
      <c r="AY58" s="81"/>
    </row>
    <row r="59" spans="1:51" x14ac:dyDescent="0.35">
      <c r="A59" s="163">
        <v>49</v>
      </c>
      <c r="B59" s="58"/>
      <c r="C59" s="58"/>
      <c r="D59" s="69"/>
      <c r="E59" s="69"/>
      <c r="F59" s="192" t="str">
        <f t="shared" si="0"/>
        <v/>
      </c>
      <c r="G59" s="69"/>
      <c r="H59" s="60"/>
      <c r="I59" s="60"/>
      <c r="J59" s="60"/>
      <c r="K59" s="58"/>
      <c r="L59" s="69"/>
      <c r="M59" s="69"/>
      <c r="N59" s="69"/>
      <c r="O59" s="69"/>
      <c r="P59" s="60"/>
      <c r="Q59" s="60"/>
      <c r="R59" s="58"/>
      <c r="S59" s="69"/>
      <c r="T59" s="69"/>
      <c r="U59" s="69"/>
      <c r="V59" s="61"/>
      <c r="W59" s="60"/>
      <c r="X59" s="61"/>
      <c r="Y59" s="60"/>
      <c r="Z59" s="61"/>
      <c r="AA59" s="61"/>
      <c r="AB59" s="60"/>
      <c r="AC59" s="60"/>
      <c r="AD59" s="20" t="str">
        <f t="shared" si="2"/>
        <v/>
      </c>
      <c r="AE59" s="60"/>
      <c r="AF59" s="193" t="str">
        <f t="shared" si="3"/>
        <v/>
      </c>
      <c r="AG59" s="3"/>
      <c r="AH59" s="3"/>
      <c r="AI59" s="3"/>
      <c r="AJ59" s="3"/>
      <c r="AK59" s="3"/>
      <c r="AL59" s="3"/>
      <c r="AU59"/>
      <c r="AY59" s="81"/>
    </row>
    <row r="60" spans="1:51" x14ac:dyDescent="0.35">
      <c r="A60" s="163">
        <v>50</v>
      </c>
      <c r="B60" s="58"/>
      <c r="C60" s="58"/>
      <c r="D60" s="69"/>
      <c r="E60" s="69"/>
      <c r="F60" s="192" t="str">
        <f t="shared" si="0"/>
        <v/>
      </c>
      <c r="G60" s="69"/>
      <c r="H60" s="60"/>
      <c r="I60" s="60"/>
      <c r="J60" s="60"/>
      <c r="K60" s="58"/>
      <c r="L60" s="69"/>
      <c r="M60" s="69"/>
      <c r="N60" s="69"/>
      <c r="O60" s="69"/>
      <c r="P60" s="60"/>
      <c r="Q60" s="60"/>
      <c r="R60" s="58"/>
      <c r="S60" s="69"/>
      <c r="T60" s="69"/>
      <c r="U60" s="69"/>
      <c r="V60" s="61"/>
      <c r="W60" s="60"/>
      <c r="X60" s="61"/>
      <c r="Y60" s="60"/>
      <c r="Z60" s="61"/>
      <c r="AA60" s="61"/>
      <c r="AB60" s="60"/>
      <c r="AC60" s="60"/>
      <c r="AD60" s="20" t="str">
        <f t="shared" si="2"/>
        <v/>
      </c>
      <c r="AE60" s="60"/>
      <c r="AF60" s="193" t="str">
        <f t="shared" si="3"/>
        <v/>
      </c>
      <c r="AG60" s="3"/>
      <c r="AH60" s="3"/>
      <c r="AI60" s="3"/>
      <c r="AJ60" s="3"/>
      <c r="AK60" s="3"/>
      <c r="AL60" s="3"/>
      <c r="AU60"/>
      <c r="AY60" s="81"/>
    </row>
    <row r="61" spans="1:51" x14ac:dyDescent="0.35">
      <c r="A61" s="163">
        <v>51</v>
      </c>
      <c r="B61" s="58"/>
      <c r="C61" s="58"/>
      <c r="D61" s="69"/>
      <c r="E61" s="69"/>
      <c r="F61" s="192" t="str">
        <f t="shared" si="0"/>
        <v/>
      </c>
      <c r="G61" s="69"/>
      <c r="H61" s="60"/>
      <c r="I61" s="60"/>
      <c r="J61" s="60"/>
      <c r="K61" s="58"/>
      <c r="L61" s="69"/>
      <c r="M61" s="69"/>
      <c r="N61" s="69"/>
      <c r="O61" s="69"/>
      <c r="P61" s="60"/>
      <c r="Q61" s="60"/>
      <c r="R61" s="58"/>
      <c r="S61" s="69"/>
      <c r="T61" s="69"/>
      <c r="U61" s="69"/>
      <c r="V61" s="61"/>
      <c r="W61" s="60"/>
      <c r="X61" s="61"/>
      <c r="Y61" s="60"/>
      <c r="Z61" s="61"/>
      <c r="AA61" s="61"/>
      <c r="AB61" s="60"/>
      <c r="AC61" s="60"/>
      <c r="AD61" s="20" t="str">
        <f t="shared" si="2"/>
        <v/>
      </c>
      <c r="AE61" s="60"/>
      <c r="AF61" s="193" t="str">
        <f t="shared" si="3"/>
        <v/>
      </c>
      <c r="AG61" s="3"/>
      <c r="AH61" s="3"/>
      <c r="AI61" s="3"/>
      <c r="AJ61" s="3"/>
      <c r="AK61" s="3"/>
      <c r="AL61" s="3"/>
      <c r="AU61"/>
      <c r="AY61" s="81"/>
    </row>
    <row r="62" spans="1:51" x14ac:dyDescent="0.35">
      <c r="A62" s="163">
        <v>52</v>
      </c>
      <c r="B62" s="58"/>
      <c r="C62" s="58"/>
      <c r="D62" s="69"/>
      <c r="E62" s="69"/>
      <c r="F62" s="192" t="str">
        <f t="shared" si="0"/>
        <v/>
      </c>
      <c r="G62" s="69"/>
      <c r="H62" s="60"/>
      <c r="I62" s="60"/>
      <c r="J62" s="60"/>
      <c r="K62" s="58"/>
      <c r="L62" s="69"/>
      <c r="M62" s="69"/>
      <c r="N62" s="69"/>
      <c r="O62" s="69"/>
      <c r="P62" s="60"/>
      <c r="Q62" s="60"/>
      <c r="R62" s="58"/>
      <c r="S62" s="69"/>
      <c r="T62" s="69"/>
      <c r="U62" s="69"/>
      <c r="V62" s="61"/>
      <c r="W62" s="60"/>
      <c r="X62" s="61"/>
      <c r="Y62" s="60"/>
      <c r="Z62" s="61"/>
      <c r="AA62" s="61"/>
      <c r="AB62" s="60"/>
      <c r="AC62" s="60"/>
      <c r="AD62" s="20" t="str">
        <f t="shared" si="2"/>
        <v/>
      </c>
      <c r="AE62" s="60"/>
      <c r="AF62" s="193" t="str">
        <f t="shared" si="3"/>
        <v/>
      </c>
      <c r="AG62" s="3"/>
      <c r="AH62" s="3"/>
      <c r="AI62" s="3"/>
      <c r="AJ62" s="3"/>
      <c r="AK62" s="3"/>
      <c r="AL62" s="3"/>
      <c r="AU62"/>
      <c r="AY62" s="81"/>
    </row>
    <row r="63" spans="1:51" x14ac:dyDescent="0.35">
      <c r="A63" s="163">
        <v>53</v>
      </c>
      <c r="B63" s="58"/>
      <c r="C63" s="58"/>
      <c r="D63" s="69"/>
      <c r="E63" s="69"/>
      <c r="F63" s="192" t="str">
        <f t="shared" si="0"/>
        <v/>
      </c>
      <c r="G63" s="69"/>
      <c r="H63" s="60"/>
      <c r="I63" s="60"/>
      <c r="J63" s="60"/>
      <c r="K63" s="58"/>
      <c r="L63" s="69"/>
      <c r="M63" s="69"/>
      <c r="N63" s="69"/>
      <c r="O63" s="69"/>
      <c r="P63" s="60"/>
      <c r="Q63" s="60"/>
      <c r="R63" s="58"/>
      <c r="S63" s="69"/>
      <c r="T63" s="69"/>
      <c r="U63" s="69"/>
      <c r="V63" s="61"/>
      <c r="W63" s="60"/>
      <c r="X63" s="61"/>
      <c r="Y63" s="60"/>
      <c r="Z63" s="61"/>
      <c r="AA63" s="61"/>
      <c r="AB63" s="60"/>
      <c r="AC63" s="60"/>
      <c r="AD63" s="20" t="str">
        <f t="shared" si="2"/>
        <v/>
      </c>
      <c r="AE63" s="60"/>
      <c r="AF63" s="193" t="str">
        <f t="shared" si="3"/>
        <v/>
      </c>
      <c r="AG63" s="3"/>
      <c r="AH63" s="3"/>
      <c r="AI63" s="3"/>
      <c r="AJ63" s="3"/>
      <c r="AK63" s="3"/>
      <c r="AL63" s="3"/>
      <c r="AU63"/>
      <c r="AY63" s="81"/>
    </row>
    <row r="64" spans="1:51" x14ac:dyDescent="0.35">
      <c r="A64" s="163">
        <v>54</v>
      </c>
      <c r="B64" s="58"/>
      <c r="C64" s="58"/>
      <c r="D64" s="69"/>
      <c r="E64" s="69"/>
      <c r="F64" s="192" t="str">
        <f t="shared" si="0"/>
        <v/>
      </c>
      <c r="G64" s="69"/>
      <c r="H64" s="60"/>
      <c r="I64" s="60"/>
      <c r="J64" s="60"/>
      <c r="K64" s="58"/>
      <c r="L64" s="69"/>
      <c r="M64" s="69"/>
      <c r="N64" s="69"/>
      <c r="O64" s="69"/>
      <c r="P64" s="60"/>
      <c r="Q64" s="60"/>
      <c r="R64" s="58"/>
      <c r="S64" s="69"/>
      <c r="T64" s="69"/>
      <c r="U64" s="69"/>
      <c r="V64" s="61"/>
      <c r="W64" s="60"/>
      <c r="X64" s="61"/>
      <c r="Y64" s="60"/>
      <c r="Z64" s="61"/>
      <c r="AA64" s="61"/>
      <c r="AB64" s="60"/>
      <c r="AC64" s="60"/>
      <c r="AD64" s="20" t="str">
        <f t="shared" si="2"/>
        <v/>
      </c>
      <c r="AE64" s="60"/>
      <c r="AF64" s="193" t="str">
        <f t="shared" si="3"/>
        <v/>
      </c>
      <c r="AG64" s="3"/>
      <c r="AH64" s="3"/>
      <c r="AI64" s="3"/>
      <c r="AJ64" s="3"/>
      <c r="AK64" s="3"/>
      <c r="AL64" s="3"/>
      <c r="AU64"/>
      <c r="AY64" s="81"/>
    </row>
    <row r="65" spans="1:51" x14ac:dyDescent="0.35">
      <c r="A65" s="163">
        <v>55</v>
      </c>
      <c r="B65" s="58"/>
      <c r="C65" s="58"/>
      <c r="D65" s="69"/>
      <c r="E65" s="69"/>
      <c r="F65" s="192" t="str">
        <f t="shared" si="0"/>
        <v/>
      </c>
      <c r="G65" s="69"/>
      <c r="H65" s="60"/>
      <c r="I65" s="60"/>
      <c r="J65" s="60"/>
      <c r="K65" s="58"/>
      <c r="L65" s="69"/>
      <c r="M65" s="69"/>
      <c r="N65" s="69"/>
      <c r="O65" s="69"/>
      <c r="P65" s="60"/>
      <c r="Q65" s="60"/>
      <c r="R65" s="58"/>
      <c r="S65" s="69"/>
      <c r="T65" s="69"/>
      <c r="U65" s="69"/>
      <c r="V65" s="61"/>
      <c r="W65" s="60"/>
      <c r="X65" s="61"/>
      <c r="Y65" s="60"/>
      <c r="Z65" s="61"/>
      <c r="AA65" s="61"/>
      <c r="AB65" s="60"/>
      <c r="AC65" s="60"/>
      <c r="AD65" s="20" t="str">
        <f t="shared" si="2"/>
        <v/>
      </c>
      <c r="AE65" s="60"/>
      <c r="AF65" s="193" t="str">
        <f t="shared" si="3"/>
        <v/>
      </c>
      <c r="AG65" s="3"/>
      <c r="AH65" s="3"/>
      <c r="AI65" s="3"/>
      <c r="AJ65" s="3"/>
      <c r="AK65" s="3"/>
      <c r="AL65" s="3"/>
      <c r="AU65"/>
      <c r="AY65" s="81"/>
    </row>
    <row r="66" spans="1:51" x14ac:dyDescent="0.35">
      <c r="A66" s="163">
        <v>56</v>
      </c>
      <c r="B66" s="58"/>
      <c r="C66" s="58"/>
      <c r="D66" s="69"/>
      <c r="E66" s="69"/>
      <c r="F66" s="192" t="str">
        <f t="shared" si="0"/>
        <v/>
      </c>
      <c r="G66" s="69"/>
      <c r="H66" s="60"/>
      <c r="I66" s="60"/>
      <c r="J66" s="60"/>
      <c r="K66" s="58"/>
      <c r="L66" s="69"/>
      <c r="M66" s="69"/>
      <c r="N66" s="69"/>
      <c r="O66" s="69"/>
      <c r="P66" s="60"/>
      <c r="Q66" s="60"/>
      <c r="R66" s="58"/>
      <c r="S66" s="69"/>
      <c r="T66" s="69"/>
      <c r="U66" s="69"/>
      <c r="V66" s="61"/>
      <c r="W66" s="60"/>
      <c r="X66" s="61"/>
      <c r="Y66" s="60"/>
      <c r="Z66" s="61"/>
      <c r="AA66" s="61"/>
      <c r="AB66" s="60"/>
      <c r="AC66" s="60"/>
      <c r="AD66" s="20" t="str">
        <f t="shared" si="2"/>
        <v/>
      </c>
      <c r="AE66" s="60"/>
      <c r="AF66" s="193" t="str">
        <f t="shared" si="3"/>
        <v/>
      </c>
      <c r="AG66" s="3"/>
      <c r="AH66" s="3"/>
      <c r="AI66" s="3"/>
      <c r="AJ66" s="3"/>
      <c r="AK66" s="3"/>
      <c r="AL66" s="3"/>
      <c r="AU66"/>
      <c r="AY66" s="81"/>
    </row>
    <row r="67" spans="1:51" x14ac:dyDescent="0.35">
      <c r="A67" s="163">
        <v>57</v>
      </c>
      <c r="B67" s="58"/>
      <c r="C67" s="58"/>
      <c r="D67" s="69"/>
      <c r="E67" s="69"/>
      <c r="F67" s="192" t="str">
        <f t="shared" si="0"/>
        <v/>
      </c>
      <c r="G67" s="69"/>
      <c r="H67" s="60"/>
      <c r="I67" s="60"/>
      <c r="J67" s="60"/>
      <c r="K67" s="58"/>
      <c r="L67" s="69"/>
      <c r="M67" s="69"/>
      <c r="N67" s="69"/>
      <c r="O67" s="69"/>
      <c r="P67" s="60"/>
      <c r="Q67" s="60"/>
      <c r="R67" s="58"/>
      <c r="S67" s="69"/>
      <c r="T67" s="69"/>
      <c r="U67" s="69"/>
      <c r="V67" s="61"/>
      <c r="W67" s="60"/>
      <c r="X67" s="61"/>
      <c r="Y67" s="60"/>
      <c r="Z67" s="61"/>
      <c r="AA67" s="61"/>
      <c r="AB67" s="60"/>
      <c r="AC67" s="60"/>
      <c r="AD67" s="20" t="str">
        <f t="shared" si="2"/>
        <v/>
      </c>
      <c r="AE67" s="60"/>
      <c r="AF67" s="193" t="str">
        <f t="shared" si="3"/>
        <v/>
      </c>
      <c r="AG67" s="3"/>
      <c r="AH67" s="3"/>
      <c r="AI67" s="3"/>
      <c r="AJ67" s="3"/>
      <c r="AK67" s="3"/>
      <c r="AL67" s="3"/>
      <c r="AU67"/>
      <c r="AY67" s="81"/>
    </row>
    <row r="68" spans="1:51" x14ac:dyDescent="0.35">
      <c r="A68" s="163">
        <v>58</v>
      </c>
      <c r="B68" s="58"/>
      <c r="C68" s="58"/>
      <c r="D68" s="69"/>
      <c r="E68" s="69"/>
      <c r="F68" s="192" t="str">
        <f t="shared" si="0"/>
        <v/>
      </c>
      <c r="G68" s="69"/>
      <c r="H68" s="60"/>
      <c r="I68" s="60"/>
      <c r="J68" s="60"/>
      <c r="K68" s="58"/>
      <c r="L68" s="69"/>
      <c r="M68" s="69"/>
      <c r="N68" s="69"/>
      <c r="O68" s="69"/>
      <c r="P68" s="60"/>
      <c r="Q68" s="60"/>
      <c r="R68" s="58"/>
      <c r="S68" s="69"/>
      <c r="T68" s="69"/>
      <c r="U68" s="69"/>
      <c r="V68" s="61"/>
      <c r="W68" s="60"/>
      <c r="X68" s="61"/>
      <c r="Y68" s="60"/>
      <c r="Z68" s="61"/>
      <c r="AA68" s="61"/>
      <c r="AB68" s="60"/>
      <c r="AC68" s="60"/>
      <c r="AD68" s="20" t="str">
        <f t="shared" si="2"/>
        <v/>
      </c>
      <c r="AE68" s="60"/>
      <c r="AF68" s="193" t="str">
        <f t="shared" si="3"/>
        <v/>
      </c>
      <c r="AG68" s="3"/>
      <c r="AH68" s="3"/>
      <c r="AI68" s="3"/>
      <c r="AJ68" s="3"/>
      <c r="AK68" s="3"/>
      <c r="AL68" s="3"/>
      <c r="AU68"/>
      <c r="AY68" s="81"/>
    </row>
    <row r="69" spans="1:51" x14ac:dyDescent="0.35">
      <c r="A69" s="163">
        <v>59</v>
      </c>
      <c r="B69" s="58"/>
      <c r="C69" s="58"/>
      <c r="D69" s="69"/>
      <c r="E69" s="69"/>
      <c r="F69" s="192" t="str">
        <f t="shared" si="0"/>
        <v/>
      </c>
      <c r="G69" s="69"/>
      <c r="H69" s="60"/>
      <c r="I69" s="60"/>
      <c r="J69" s="60"/>
      <c r="K69" s="58"/>
      <c r="L69" s="69"/>
      <c r="M69" s="69"/>
      <c r="N69" s="69"/>
      <c r="O69" s="69"/>
      <c r="P69" s="60"/>
      <c r="Q69" s="60"/>
      <c r="R69" s="58"/>
      <c r="S69" s="69"/>
      <c r="T69" s="69"/>
      <c r="U69" s="69"/>
      <c r="V69" s="61"/>
      <c r="W69" s="60"/>
      <c r="X69" s="61"/>
      <c r="Y69" s="60"/>
      <c r="Z69" s="61"/>
      <c r="AA69" s="61"/>
      <c r="AB69" s="60"/>
      <c r="AC69" s="60"/>
      <c r="AD69" s="20" t="str">
        <f t="shared" si="2"/>
        <v/>
      </c>
      <c r="AE69" s="60"/>
      <c r="AF69" s="193" t="str">
        <f t="shared" si="3"/>
        <v/>
      </c>
      <c r="AG69" s="3"/>
      <c r="AH69" s="3"/>
      <c r="AI69" s="3"/>
      <c r="AJ69" s="3"/>
      <c r="AK69" s="3"/>
      <c r="AL69" s="3"/>
      <c r="AU69"/>
      <c r="AY69" s="81"/>
    </row>
    <row r="70" spans="1:51" x14ac:dyDescent="0.35">
      <c r="A70" s="163">
        <v>60</v>
      </c>
      <c r="B70" s="58"/>
      <c r="C70" s="58"/>
      <c r="D70" s="69"/>
      <c r="E70" s="69"/>
      <c r="F70" s="192" t="str">
        <f t="shared" si="0"/>
        <v/>
      </c>
      <c r="G70" s="69"/>
      <c r="H70" s="60"/>
      <c r="I70" s="60"/>
      <c r="J70" s="60"/>
      <c r="K70" s="58"/>
      <c r="L70" s="69"/>
      <c r="M70" s="69"/>
      <c r="N70" s="69"/>
      <c r="O70" s="69"/>
      <c r="P70" s="60"/>
      <c r="Q70" s="60"/>
      <c r="R70" s="58"/>
      <c r="S70" s="69"/>
      <c r="T70" s="69"/>
      <c r="U70" s="69"/>
      <c r="V70" s="61"/>
      <c r="W70" s="60"/>
      <c r="X70" s="61"/>
      <c r="Y70" s="60"/>
      <c r="Z70" s="61"/>
      <c r="AA70" s="61"/>
      <c r="AB70" s="60"/>
      <c r="AC70" s="60"/>
      <c r="AD70" s="20" t="str">
        <f t="shared" si="2"/>
        <v/>
      </c>
      <c r="AE70" s="60"/>
      <c r="AF70" s="193" t="str">
        <f t="shared" si="3"/>
        <v/>
      </c>
      <c r="AG70" s="3"/>
      <c r="AH70" s="3"/>
      <c r="AI70" s="3"/>
      <c r="AJ70" s="3"/>
      <c r="AK70" s="3"/>
      <c r="AL70" s="3"/>
      <c r="AU70"/>
      <c r="AY70" s="81"/>
    </row>
    <row r="71" spans="1:51" x14ac:dyDescent="0.35">
      <c r="A71" s="163">
        <v>61</v>
      </c>
      <c r="B71" s="58"/>
      <c r="C71" s="58"/>
      <c r="D71" s="69"/>
      <c r="E71" s="69"/>
      <c r="F71" s="192" t="str">
        <f t="shared" si="0"/>
        <v/>
      </c>
      <c r="G71" s="69"/>
      <c r="H71" s="60"/>
      <c r="I71" s="60"/>
      <c r="J71" s="60"/>
      <c r="K71" s="58"/>
      <c r="L71" s="69"/>
      <c r="M71" s="69"/>
      <c r="N71" s="69"/>
      <c r="O71" s="69"/>
      <c r="P71" s="60"/>
      <c r="Q71" s="60"/>
      <c r="R71" s="58"/>
      <c r="S71" s="69"/>
      <c r="T71" s="69"/>
      <c r="U71" s="69"/>
      <c r="V71" s="61"/>
      <c r="W71" s="60"/>
      <c r="X71" s="61"/>
      <c r="Y71" s="60"/>
      <c r="Z71" s="61"/>
      <c r="AA71" s="61"/>
      <c r="AB71" s="60"/>
      <c r="AC71" s="60"/>
      <c r="AD71" s="20" t="str">
        <f t="shared" si="2"/>
        <v/>
      </c>
      <c r="AE71" s="60"/>
      <c r="AF71" s="193" t="str">
        <f t="shared" si="3"/>
        <v/>
      </c>
      <c r="AG71" s="3"/>
      <c r="AH71" s="3"/>
      <c r="AI71" s="3"/>
      <c r="AJ71" s="3"/>
      <c r="AK71" s="3"/>
      <c r="AL71" s="3"/>
      <c r="AU71"/>
      <c r="AY71" s="81"/>
    </row>
    <row r="72" spans="1:51" x14ac:dyDescent="0.35">
      <c r="A72" s="163">
        <v>62</v>
      </c>
      <c r="B72" s="58"/>
      <c r="C72" s="58"/>
      <c r="D72" s="69"/>
      <c r="E72" s="69"/>
      <c r="F72" s="192" t="str">
        <f t="shared" si="0"/>
        <v/>
      </c>
      <c r="G72" s="69"/>
      <c r="H72" s="60"/>
      <c r="I72" s="60"/>
      <c r="J72" s="60"/>
      <c r="K72" s="58"/>
      <c r="L72" s="69"/>
      <c r="M72" s="69"/>
      <c r="N72" s="69"/>
      <c r="O72" s="69"/>
      <c r="P72" s="60"/>
      <c r="Q72" s="60"/>
      <c r="R72" s="58"/>
      <c r="S72" s="69"/>
      <c r="T72" s="69"/>
      <c r="U72" s="69"/>
      <c r="V72" s="61"/>
      <c r="W72" s="60"/>
      <c r="X72" s="61"/>
      <c r="Y72" s="60"/>
      <c r="Z72" s="61"/>
      <c r="AA72" s="61"/>
      <c r="AB72" s="60"/>
      <c r="AC72" s="60"/>
      <c r="AD72" s="20" t="str">
        <f t="shared" si="2"/>
        <v/>
      </c>
      <c r="AE72" s="60"/>
      <c r="AF72" s="193" t="str">
        <f t="shared" si="3"/>
        <v/>
      </c>
      <c r="AG72" s="3"/>
      <c r="AH72" s="3"/>
      <c r="AI72" s="3"/>
      <c r="AJ72" s="3"/>
      <c r="AK72" s="3"/>
      <c r="AL72" s="3"/>
      <c r="AU72"/>
      <c r="AY72" s="81"/>
    </row>
    <row r="73" spans="1:51" x14ac:dyDescent="0.35">
      <c r="A73" s="163">
        <v>63</v>
      </c>
      <c r="B73" s="58"/>
      <c r="C73" s="58"/>
      <c r="D73" s="69"/>
      <c r="E73" s="69"/>
      <c r="F73" s="192" t="str">
        <f t="shared" si="0"/>
        <v/>
      </c>
      <c r="G73" s="69"/>
      <c r="H73" s="60"/>
      <c r="I73" s="60"/>
      <c r="J73" s="60"/>
      <c r="K73" s="58"/>
      <c r="L73" s="69"/>
      <c r="M73" s="69"/>
      <c r="N73" s="69"/>
      <c r="O73" s="69"/>
      <c r="P73" s="60"/>
      <c r="Q73" s="60"/>
      <c r="R73" s="58"/>
      <c r="S73" s="69"/>
      <c r="T73" s="69"/>
      <c r="U73" s="69"/>
      <c r="V73" s="61"/>
      <c r="W73" s="60"/>
      <c r="X73" s="61"/>
      <c r="Y73" s="60"/>
      <c r="Z73" s="61"/>
      <c r="AA73" s="61"/>
      <c r="AB73" s="60"/>
      <c r="AC73" s="60"/>
      <c r="AD73" s="20" t="str">
        <f t="shared" si="2"/>
        <v/>
      </c>
      <c r="AE73" s="60"/>
      <c r="AF73" s="193" t="str">
        <f t="shared" si="3"/>
        <v/>
      </c>
      <c r="AG73" s="3"/>
      <c r="AH73" s="3"/>
      <c r="AI73" s="3"/>
      <c r="AJ73" s="3"/>
      <c r="AK73" s="3"/>
      <c r="AL73" s="3"/>
      <c r="AU73"/>
      <c r="AY73" s="81"/>
    </row>
    <row r="74" spans="1:51" x14ac:dyDescent="0.35">
      <c r="A74" s="163">
        <v>64</v>
      </c>
      <c r="B74" s="58"/>
      <c r="C74" s="58"/>
      <c r="D74" s="69"/>
      <c r="E74" s="69"/>
      <c r="F74" s="192" t="str">
        <f t="shared" si="0"/>
        <v/>
      </c>
      <c r="G74" s="69"/>
      <c r="H74" s="60"/>
      <c r="I74" s="60"/>
      <c r="J74" s="60"/>
      <c r="K74" s="58"/>
      <c r="L74" s="69"/>
      <c r="M74" s="69"/>
      <c r="N74" s="69"/>
      <c r="O74" s="69"/>
      <c r="P74" s="60"/>
      <c r="Q74" s="60"/>
      <c r="R74" s="58"/>
      <c r="S74" s="69"/>
      <c r="T74" s="69"/>
      <c r="U74" s="69"/>
      <c r="V74" s="61"/>
      <c r="W74" s="60"/>
      <c r="X74" s="61"/>
      <c r="Y74" s="60"/>
      <c r="Z74" s="61"/>
      <c r="AA74" s="61"/>
      <c r="AB74" s="60"/>
      <c r="AC74" s="60"/>
      <c r="AD74" s="20" t="str">
        <f t="shared" si="2"/>
        <v/>
      </c>
      <c r="AE74" s="60"/>
      <c r="AF74" s="193" t="str">
        <f t="shared" si="3"/>
        <v/>
      </c>
      <c r="AG74" s="3"/>
      <c r="AH74" s="3"/>
      <c r="AI74" s="3"/>
      <c r="AJ74" s="3"/>
      <c r="AK74" s="3"/>
      <c r="AL74" s="3"/>
      <c r="AU74"/>
      <c r="AY74" s="81"/>
    </row>
    <row r="75" spans="1:51" x14ac:dyDescent="0.35">
      <c r="A75" s="163">
        <v>65</v>
      </c>
      <c r="B75" s="58"/>
      <c r="C75" s="58"/>
      <c r="D75" s="69"/>
      <c r="E75" s="69"/>
      <c r="F75" s="192" t="str">
        <f t="shared" ref="F75:F138" si="4">IF(ISBLANK(B75),"",E75-D75+1)</f>
        <v/>
      </c>
      <c r="G75" s="69"/>
      <c r="H75" s="60"/>
      <c r="I75" s="60"/>
      <c r="J75" s="60"/>
      <c r="K75" s="58"/>
      <c r="L75" s="69"/>
      <c r="M75" s="69"/>
      <c r="N75" s="69"/>
      <c r="O75" s="69"/>
      <c r="P75" s="60"/>
      <c r="Q75" s="60"/>
      <c r="R75" s="58"/>
      <c r="S75" s="69"/>
      <c r="T75" s="69"/>
      <c r="U75" s="69"/>
      <c r="V75" s="61"/>
      <c r="W75" s="60"/>
      <c r="X75" s="61"/>
      <c r="Y75" s="60"/>
      <c r="Z75" s="61"/>
      <c r="AA75" s="61"/>
      <c r="AB75" s="60"/>
      <c r="AC75" s="60"/>
      <c r="AD75" s="20" t="str">
        <f t="shared" si="2"/>
        <v/>
      </c>
      <c r="AE75" s="60"/>
      <c r="AF75" s="193" t="str">
        <f t="shared" si="3"/>
        <v/>
      </c>
      <c r="AG75" s="3"/>
      <c r="AH75" s="3"/>
      <c r="AI75" s="3"/>
      <c r="AJ75" s="3"/>
      <c r="AK75" s="3"/>
      <c r="AL75" s="3"/>
      <c r="AU75"/>
      <c r="AY75" s="81"/>
    </row>
    <row r="76" spans="1:51" x14ac:dyDescent="0.35">
      <c r="A76" s="163">
        <v>66</v>
      </c>
      <c r="B76" s="58"/>
      <c r="C76" s="58"/>
      <c r="D76" s="69"/>
      <c r="E76" s="69"/>
      <c r="F76" s="192" t="str">
        <f t="shared" si="4"/>
        <v/>
      </c>
      <c r="G76" s="69"/>
      <c r="H76" s="60"/>
      <c r="I76" s="60"/>
      <c r="J76" s="60"/>
      <c r="K76" s="58"/>
      <c r="L76" s="69"/>
      <c r="M76" s="69"/>
      <c r="N76" s="69"/>
      <c r="O76" s="69"/>
      <c r="P76" s="60"/>
      <c r="Q76" s="60"/>
      <c r="R76" s="58"/>
      <c r="S76" s="69"/>
      <c r="T76" s="69"/>
      <c r="U76" s="69"/>
      <c r="V76" s="61"/>
      <c r="W76" s="60"/>
      <c r="X76" s="61"/>
      <c r="Y76" s="60"/>
      <c r="Z76" s="61"/>
      <c r="AA76" s="61"/>
      <c r="AB76" s="60"/>
      <c r="AC76" s="60"/>
      <c r="AD76" s="20" t="str">
        <f t="shared" ref="AD76:AD139" si="5">IF(ISBLANK(B76),"",IF(AB76=0,1,(IF(Z76="Flow rate was measured on a dry basis and CH4 concentration was measured on a wet basis",1/(1-AB76),1-AB76))))</f>
        <v/>
      </c>
      <c r="AE76" s="60"/>
      <c r="AF76" s="193" t="str">
        <f t="shared" si="3"/>
        <v/>
      </c>
      <c r="AG76" s="3"/>
      <c r="AH76" s="3"/>
      <c r="AI76" s="3"/>
      <c r="AJ76" s="3"/>
      <c r="AK76" s="3"/>
      <c r="AL76" s="3"/>
      <c r="AU76"/>
      <c r="AY76" s="81"/>
    </row>
    <row r="77" spans="1:51" x14ac:dyDescent="0.35">
      <c r="A77" s="163">
        <v>67</v>
      </c>
      <c r="B77" s="58"/>
      <c r="C77" s="58"/>
      <c r="D77" s="69"/>
      <c r="E77" s="69"/>
      <c r="F77" s="192" t="str">
        <f t="shared" si="4"/>
        <v/>
      </c>
      <c r="G77" s="69"/>
      <c r="H77" s="60"/>
      <c r="I77" s="60"/>
      <c r="J77" s="60"/>
      <c r="K77" s="58"/>
      <c r="L77" s="69"/>
      <c r="M77" s="69"/>
      <c r="N77" s="69"/>
      <c r="O77" s="69"/>
      <c r="P77" s="60"/>
      <c r="Q77" s="60"/>
      <c r="R77" s="58"/>
      <c r="S77" s="69"/>
      <c r="T77" s="69"/>
      <c r="U77" s="69"/>
      <c r="V77" s="61"/>
      <c r="W77" s="60"/>
      <c r="X77" s="61"/>
      <c r="Y77" s="60"/>
      <c r="Z77" s="61"/>
      <c r="AA77" s="61"/>
      <c r="AB77" s="60"/>
      <c r="AC77" s="60"/>
      <c r="AD77" s="20" t="str">
        <f t="shared" si="5"/>
        <v/>
      </c>
      <c r="AE77" s="60"/>
      <c r="AF77" s="193" t="str">
        <f t="shared" si="3"/>
        <v/>
      </c>
      <c r="AG77" s="3"/>
      <c r="AH77" s="3"/>
      <c r="AI77" s="3"/>
      <c r="AJ77" s="3"/>
      <c r="AK77" s="3"/>
      <c r="AL77" s="3"/>
      <c r="AU77"/>
      <c r="AY77" s="81"/>
    </row>
    <row r="78" spans="1:51" x14ac:dyDescent="0.35">
      <c r="A78" s="163">
        <v>68</v>
      </c>
      <c r="B78" s="58"/>
      <c r="C78" s="58"/>
      <c r="D78" s="69"/>
      <c r="E78" s="69"/>
      <c r="F78" s="192" t="str">
        <f t="shared" si="4"/>
        <v/>
      </c>
      <c r="G78" s="69"/>
      <c r="H78" s="60"/>
      <c r="I78" s="60"/>
      <c r="J78" s="60"/>
      <c r="K78" s="58"/>
      <c r="L78" s="69"/>
      <c r="M78" s="69"/>
      <c r="N78" s="69"/>
      <c r="O78" s="69"/>
      <c r="P78" s="60"/>
      <c r="Q78" s="60"/>
      <c r="R78" s="58"/>
      <c r="S78" s="69"/>
      <c r="T78" s="69"/>
      <c r="U78" s="69"/>
      <c r="V78" s="61"/>
      <c r="W78" s="60"/>
      <c r="X78" s="61"/>
      <c r="Y78" s="60"/>
      <c r="Z78" s="61"/>
      <c r="AA78" s="61"/>
      <c r="AB78" s="60"/>
      <c r="AC78" s="60"/>
      <c r="AD78" s="20" t="str">
        <f t="shared" si="5"/>
        <v/>
      </c>
      <c r="AE78" s="60"/>
      <c r="AF78" s="193" t="str">
        <f t="shared" ref="AF78:AF141" si="6">IF(ISBLANK(B78),"",IF(I78="scm/m",F78*(H78*AD78*(P78/100)*0.6776*1*1440*(1/1000)),F78*(H78*AD78*(P78/100)*0.6776*(288.706/V78)*(X78/101325)*1440*(1/1000))))</f>
        <v/>
      </c>
      <c r="AG78" s="3"/>
      <c r="AH78" s="3"/>
      <c r="AI78" s="3"/>
      <c r="AJ78" s="3"/>
      <c r="AK78" s="3"/>
      <c r="AL78" s="3"/>
      <c r="AU78"/>
      <c r="AY78" s="81"/>
    </row>
    <row r="79" spans="1:51" x14ac:dyDescent="0.35">
      <c r="A79" s="163">
        <v>69</v>
      </c>
      <c r="B79" s="58"/>
      <c r="C79" s="58"/>
      <c r="D79" s="69"/>
      <c r="E79" s="69"/>
      <c r="F79" s="192" t="str">
        <f t="shared" si="4"/>
        <v/>
      </c>
      <c r="G79" s="69"/>
      <c r="H79" s="60"/>
      <c r="I79" s="60"/>
      <c r="J79" s="60"/>
      <c r="K79" s="58"/>
      <c r="L79" s="69"/>
      <c r="M79" s="69"/>
      <c r="N79" s="69"/>
      <c r="O79" s="69"/>
      <c r="P79" s="60"/>
      <c r="Q79" s="60"/>
      <c r="R79" s="58"/>
      <c r="S79" s="69"/>
      <c r="T79" s="69"/>
      <c r="U79" s="69"/>
      <c r="V79" s="61"/>
      <c r="W79" s="60"/>
      <c r="X79" s="61"/>
      <c r="Y79" s="60"/>
      <c r="Z79" s="61"/>
      <c r="AA79" s="61"/>
      <c r="AB79" s="60"/>
      <c r="AC79" s="60"/>
      <c r="AD79" s="20" t="str">
        <f t="shared" si="5"/>
        <v/>
      </c>
      <c r="AE79" s="60"/>
      <c r="AF79" s="193" t="str">
        <f t="shared" si="6"/>
        <v/>
      </c>
      <c r="AG79" s="3"/>
      <c r="AH79" s="3"/>
      <c r="AI79" s="3"/>
      <c r="AJ79" s="3"/>
      <c r="AK79" s="3"/>
      <c r="AL79" s="3"/>
      <c r="AU79"/>
      <c r="AY79" s="81"/>
    </row>
    <row r="80" spans="1:51" x14ac:dyDescent="0.35">
      <c r="A80" s="163">
        <v>70</v>
      </c>
      <c r="B80" s="58"/>
      <c r="C80" s="58"/>
      <c r="D80" s="69"/>
      <c r="E80" s="69"/>
      <c r="F80" s="192" t="str">
        <f t="shared" si="4"/>
        <v/>
      </c>
      <c r="G80" s="69"/>
      <c r="H80" s="60"/>
      <c r="I80" s="60"/>
      <c r="J80" s="60"/>
      <c r="K80" s="58"/>
      <c r="L80" s="69"/>
      <c r="M80" s="69"/>
      <c r="N80" s="69"/>
      <c r="O80" s="69"/>
      <c r="P80" s="60"/>
      <c r="Q80" s="60"/>
      <c r="R80" s="58"/>
      <c r="S80" s="69"/>
      <c r="T80" s="69"/>
      <c r="U80" s="69"/>
      <c r="V80" s="61"/>
      <c r="W80" s="60"/>
      <c r="X80" s="61"/>
      <c r="Y80" s="60"/>
      <c r="Z80" s="61"/>
      <c r="AA80" s="61"/>
      <c r="AB80" s="60"/>
      <c r="AC80" s="60"/>
      <c r="AD80" s="20" t="str">
        <f t="shared" si="5"/>
        <v/>
      </c>
      <c r="AE80" s="60"/>
      <c r="AF80" s="193" t="str">
        <f t="shared" si="6"/>
        <v/>
      </c>
      <c r="AG80" s="3"/>
      <c r="AH80" s="3"/>
      <c r="AI80" s="3"/>
      <c r="AJ80" s="3"/>
      <c r="AK80" s="3"/>
      <c r="AL80" s="3"/>
      <c r="AU80"/>
      <c r="AY80" s="81"/>
    </row>
    <row r="81" spans="1:51" x14ac:dyDescent="0.35">
      <c r="A81" s="163">
        <v>71</v>
      </c>
      <c r="B81" s="58"/>
      <c r="C81" s="58"/>
      <c r="D81" s="69"/>
      <c r="E81" s="69"/>
      <c r="F81" s="192" t="str">
        <f t="shared" si="4"/>
        <v/>
      </c>
      <c r="G81" s="69"/>
      <c r="H81" s="60"/>
      <c r="I81" s="60"/>
      <c r="J81" s="60"/>
      <c r="K81" s="58"/>
      <c r="L81" s="69"/>
      <c r="M81" s="69"/>
      <c r="N81" s="69"/>
      <c r="O81" s="69"/>
      <c r="P81" s="60"/>
      <c r="Q81" s="60"/>
      <c r="R81" s="58"/>
      <c r="S81" s="69"/>
      <c r="T81" s="69"/>
      <c r="U81" s="69"/>
      <c r="V81" s="61"/>
      <c r="W81" s="60"/>
      <c r="X81" s="61"/>
      <c r="Y81" s="60"/>
      <c r="Z81" s="61"/>
      <c r="AA81" s="61"/>
      <c r="AB81" s="60"/>
      <c r="AC81" s="60"/>
      <c r="AD81" s="20" t="str">
        <f t="shared" si="5"/>
        <v/>
      </c>
      <c r="AE81" s="60"/>
      <c r="AF81" s="193" t="str">
        <f t="shared" si="6"/>
        <v/>
      </c>
      <c r="AG81" s="3"/>
      <c r="AH81" s="3"/>
      <c r="AI81" s="3"/>
      <c r="AJ81" s="3"/>
      <c r="AK81" s="3"/>
      <c r="AL81" s="3"/>
      <c r="AU81"/>
      <c r="AY81" s="81"/>
    </row>
    <row r="82" spans="1:51" x14ac:dyDescent="0.35">
      <c r="A82" s="163">
        <v>72</v>
      </c>
      <c r="B82" s="58"/>
      <c r="C82" s="58"/>
      <c r="D82" s="69"/>
      <c r="E82" s="69"/>
      <c r="F82" s="192" t="str">
        <f t="shared" si="4"/>
        <v/>
      </c>
      <c r="G82" s="69"/>
      <c r="H82" s="60"/>
      <c r="I82" s="60"/>
      <c r="J82" s="60"/>
      <c r="K82" s="58"/>
      <c r="L82" s="69"/>
      <c r="M82" s="69"/>
      <c r="N82" s="69"/>
      <c r="O82" s="69"/>
      <c r="P82" s="60"/>
      <c r="Q82" s="60"/>
      <c r="R82" s="58"/>
      <c r="S82" s="69"/>
      <c r="T82" s="69"/>
      <c r="U82" s="69"/>
      <c r="V82" s="61"/>
      <c r="W82" s="60"/>
      <c r="X82" s="61"/>
      <c r="Y82" s="60"/>
      <c r="Z82" s="61"/>
      <c r="AA82" s="61"/>
      <c r="AB82" s="60"/>
      <c r="AC82" s="60"/>
      <c r="AD82" s="20" t="str">
        <f t="shared" si="5"/>
        <v/>
      </c>
      <c r="AE82" s="60"/>
      <c r="AF82" s="193" t="str">
        <f t="shared" si="6"/>
        <v/>
      </c>
      <c r="AG82" s="3"/>
      <c r="AH82" s="3"/>
      <c r="AI82" s="3"/>
      <c r="AJ82" s="3"/>
      <c r="AK82" s="3"/>
      <c r="AL82" s="3"/>
      <c r="AU82"/>
      <c r="AY82" s="81"/>
    </row>
    <row r="83" spans="1:51" x14ac:dyDescent="0.35">
      <c r="A83" s="163">
        <v>73</v>
      </c>
      <c r="B83" s="58"/>
      <c r="C83" s="58"/>
      <c r="D83" s="69"/>
      <c r="E83" s="69"/>
      <c r="F83" s="192" t="str">
        <f t="shared" si="4"/>
        <v/>
      </c>
      <c r="G83" s="69"/>
      <c r="H83" s="60"/>
      <c r="I83" s="60"/>
      <c r="J83" s="60"/>
      <c r="K83" s="58"/>
      <c r="L83" s="69"/>
      <c r="M83" s="69"/>
      <c r="N83" s="69"/>
      <c r="O83" s="69"/>
      <c r="P83" s="60"/>
      <c r="Q83" s="60"/>
      <c r="R83" s="58"/>
      <c r="S83" s="69"/>
      <c r="T83" s="69"/>
      <c r="U83" s="69"/>
      <c r="V83" s="61"/>
      <c r="W83" s="60"/>
      <c r="X83" s="61"/>
      <c r="Y83" s="60"/>
      <c r="Z83" s="61"/>
      <c r="AA83" s="61"/>
      <c r="AB83" s="60"/>
      <c r="AC83" s="60"/>
      <c r="AD83" s="20" t="str">
        <f t="shared" si="5"/>
        <v/>
      </c>
      <c r="AE83" s="60"/>
      <c r="AF83" s="193" t="str">
        <f t="shared" si="6"/>
        <v/>
      </c>
      <c r="AG83" s="3"/>
      <c r="AH83" s="3"/>
      <c r="AI83" s="3"/>
      <c r="AJ83" s="3"/>
      <c r="AK83" s="3"/>
      <c r="AL83" s="3"/>
      <c r="AU83"/>
      <c r="AY83" s="81"/>
    </row>
    <row r="84" spans="1:51" x14ac:dyDescent="0.35">
      <c r="A84" s="163">
        <v>74</v>
      </c>
      <c r="B84" s="58"/>
      <c r="C84" s="58"/>
      <c r="D84" s="69"/>
      <c r="E84" s="69"/>
      <c r="F84" s="192" t="str">
        <f t="shared" si="4"/>
        <v/>
      </c>
      <c r="G84" s="69"/>
      <c r="H84" s="60"/>
      <c r="I84" s="60"/>
      <c r="J84" s="60"/>
      <c r="K84" s="58"/>
      <c r="L84" s="69"/>
      <c r="M84" s="69"/>
      <c r="N84" s="69"/>
      <c r="O84" s="69"/>
      <c r="P84" s="60"/>
      <c r="Q84" s="60"/>
      <c r="R84" s="58"/>
      <c r="S84" s="69"/>
      <c r="T84" s="69"/>
      <c r="U84" s="69"/>
      <c r="V84" s="61"/>
      <c r="W84" s="60"/>
      <c r="X84" s="61"/>
      <c r="Y84" s="60"/>
      <c r="Z84" s="61"/>
      <c r="AA84" s="61"/>
      <c r="AB84" s="60"/>
      <c r="AC84" s="60"/>
      <c r="AD84" s="20" t="str">
        <f t="shared" si="5"/>
        <v/>
      </c>
      <c r="AE84" s="60"/>
      <c r="AF84" s="193" t="str">
        <f t="shared" si="6"/>
        <v/>
      </c>
      <c r="AG84" s="3"/>
      <c r="AH84" s="3"/>
      <c r="AI84" s="3"/>
      <c r="AJ84" s="3"/>
      <c r="AK84" s="3"/>
      <c r="AL84" s="3"/>
      <c r="AU84"/>
      <c r="AY84" s="81"/>
    </row>
    <row r="85" spans="1:51" x14ac:dyDescent="0.35">
      <c r="A85" s="163">
        <v>75</v>
      </c>
      <c r="B85" s="58"/>
      <c r="C85" s="58"/>
      <c r="D85" s="69"/>
      <c r="E85" s="69"/>
      <c r="F85" s="192" t="str">
        <f t="shared" si="4"/>
        <v/>
      </c>
      <c r="G85" s="69"/>
      <c r="H85" s="60"/>
      <c r="I85" s="60"/>
      <c r="J85" s="60"/>
      <c r="K85" s="58"/>
      <c r="L85" s="69"/>
      <c r="M85" s="69"/>
      <c r="N85" s="69"/>
      <c r="O85" s="69"/>
      <c r="P85" s="60"/>
      <c r="Q85" s="60"/>
      <c r="R85" s="58"/>
      <c r="S85" s="69"/>
      <c r="T85" s="69"/>
      <c r="U85" s="69"/>
      <c r="V85" s="61"/>
      <c r="W85" s="60"/>
      <c r="X85" s="61"/>
      <c r="Y85" s="60"/>
      <c r="Z85" s="61"/>
      <c r="AA85" s="61"/>
      <c r="AB85" s="60"/>
      <c r="AC85" s="60"/>
      <c r="AD85" s="20" t="str">
        <f t="shared" si="5"/>
        <v/>
      </c>
      <c r="AE85" s="60"/>
      <c r="AF85" s="193" t="str">
        <f t="shared" si="6"/>
        <v/>
      </c>
      <c r="AG85" s="3"/>
      <c r="AH85" s="3"/>
      <c r="AI85" s="3"/>
      <c r="AJ85" s="3"/>
      <c r="AK85" s="3"/>
      <c r="AL85" s="3"/>
      <c r="AU85"/>
      <c r="AY85" s="81"/>
    </row>
    <row r="86" spans="1:51" x14ac:dyDescent="0.35">
      <c r="A86" s="163">
        <v>76</v>
      </c>
      <c r="B86" s="58"/>
      <c r="C86" s="58"/>
      <c r="D86" s="69"/>
      <c r="E86" s="69"/>
      <c r="F86" s="192" t="str">
        <f t="shared" si="4"/>
        <v/>
      </c>
      <c r="G86" s="69"/>
      <c r="H86" s="60"/>
      <c r="I86" s="60"/>
      <c r="J86" s="60"/>
      <c r="K86" s="58"/>
      <c r="L86" s="69"/>
      <c r="M86" s="69"/>
      <c r="N86" s="69"/>
      <c r="O86" s="69"/>
      <c r="P86" s="60"/>
      <c r="Q86" s="60"/>
      <c r="R86" s="58"/>
      <c r="S86" s="69"/>
      <c r="T86" s="69"/>
      <c r="U86" s="69"/>
      <c r="V86" s="61"/>
      <c r="W86" s="60"/>
      <c r="X86" s="61"/>
      <c r="Y86" s="60"/>
      <c r="Z86" s="61"/>
      <c r="AA86" s="61"/>
      <c r="AB86" s="60"/>
      <c r="AC86" s="60"/>
      <c r="AD86" s="20" t="str">
        <f t="shared" si="5"/>
        <v/>
      </c>
      <c r="AE86" s="60"/>
      <c r="AF86" s="193" t="str">
        <f t="shared" si="6"/>
        <v/>
      </c>
      <c r="AG86" s="3"/>
      <c r="AH86" s="3"/>
      <c r="AI86" s="3"/>
      <c r="AJ86" s="3"/>
      <c r="AK86" s="3"/>
      <c r="AL86" s="3"/>
      <c r="AU86"/>
      <c r="AY86" s="81"/>
    </row>
    <row r="87" spans="1:51" x14ac:dyDescent="0.35">
      <c r="A87" s="163">
        <v>77</v>
      </c>
      <c r="B87" s="58"/>
      <c r="C87" s="58"/>
      <c r="D87" s="69"/>
      <c r="E87" s="69"/>
      <c r="F87" s="192" t="str">
        <f t="shared" si="4"/>
        <v/>
      </c>
      <c r="G87" s="69"/>
      <c r="H87" s="60"/>
      <c r="I87" s="60"/>
      <c r="J87" s="60"/>
      <c r="K87" s="58"/>
      <c r="L87" s="69"/>
      <c r="M87" s="69"/>
      <c r="N87" s="69"/>
      <c r="O87" s="69"/>
      <c r="P87" s="60"/>
      <c r="Q87" s="60"/>
      <c r="R87" s="58"/>
      <c r="S87" s="69"/>
      <c r="T87" s="69"/>
      <c r="U87" s="69"/>
      <c r="V87" s="61"/>
      <c r="W87" s="60"/>
      <c r="X87" s="61"/>
      <c r="Y87" s="60"/>
      <c r="Z87" s="61"/>
      <c r="AA87" s="61"/>
      <c r="AB87" s="60"/>
      <c r="AC87" s="60"/>
      <c r="AD87" s="20" t="str">
        <f t="shared" si="5"/>
        <v/>
      </c>
      <c r="AE87" s="60"/>
      <c r="AF87" s="193" t="str">
        <f t="shared" si="6"/>
        <v/>
      </c>
      <c r="AG87" s="3"/>
      <c r="AH87" s="3"/>
      <c r="AI87" s="3"/>
      <c r="AJ87" s="3"/>
      <c r="AK87" s="3"/>
      <c r="AL87" s="3"/>
      <c r="AU87"/>
      <c r="AY87" s="81"/>
    </row>
    <row r="88" spans="1:51" x14ac:dyDescent="0.35">
      <c r="A88" s="163">
        <v>78</v>
      </c>
      <c r="B88" s="58"/>
      <c r="C88" s="58"/>
      <c r="D88" s="69"/>
      <c r="E88" s="69"/>
      <c r="F88" s="192" t="str">
        <f t="shared" si="4"/>
        <v/>
      </c>
      <c r="G88" s="69"/>
      <c r="H88" s="60"/>
      <c r="I88" s="60"/>
      <c r="J88" s="60"/>
      <c r="K88" s="58"/>
      <c r="L88" s="69"/>
      <c r="M88" s="69"/>
      <c r="N88" s="69"/>
      <c r="O88" s="69"/>
      <c r="P88" s="60"/>
      <c r="Q88" s="60"/>
      <c r="R88" s="58"/>
      <c r="S88" s="69"/>
      <c r="T88" s="69"/>
      <c r="U88" s="69"/>
      <c r="V88" s="61"/>
      <c r="W88" s="60"/>
      <c r="X88" s="61"/>
      <c r="Y88" s="60"/>
      <c r="Z88" s="61"/>
      <c r="AA88" s="61"/>
      <c r="AB88" s="60"/>
      <c r="AC88" s="60"/>
      <c r="AD88" s="20" t="str">
        <f t="shared" si="5"/>
        <v/>
      </c>
      <c r="AE88" s="60"/>
      <c r="AF88" s="193" t="str">
        <f t="shared" si="6"/>
        <v/>
      </c>
      <c r="AG88" s="3"/>
      <c r="AH88" s="3"/>
      <c r="AI88" s="3"/>
      <c r="AJ88" s="3"/>
      <c r="AK88" s="3"/>
      <c r="AL88" s="3"/>
      <c r="AU88"/>
      <c r="AY88" s="81"/>
    </row>
    <row r="89" spans="1:51" x14ac:dyDescent="0.35">
      <c r="A89" s="163">
        <v>79</v>
      </c>
      <c r="B89" s="58"/>
      <c r="C89" s="58"/>
      <c r="D89" s="69"/>
      <c r="E89" s="69"/>
      <c r="F89" s="192" t="str">
        <f t="shared" si="4"/>
        <v/>
      </c>
      <c r="G89" s="69"/>
      <c r="H89" s="60"/>
      <c r="I89" s="60"/>
      <c r="J89" s="60"/>
      <c r="K89" s="58"/>
      <c r="L89" s="69"/>
      <c r="M89" s="69"/>
      <c r="N89" s="69"/>
      <c r="O89" s="69"/>
      <c r="P89" s="60"/>
      <c r="Q89" s="60"/>
      <c r="R89" s="58"/>
      <c r="S89" s="69"/>
      <c r="T89" s="69"/>
      <c r="U89" s="69"/>
      <c r="V89" s="61"/>
      <c r="W89" s="60"/>
      <c r="X89" s="61"/>
      <c r="Y89" s="60"/>
      <c r="Z89" s="61"/>
      <c r="AA89" s="61"/>
      <c r="AB89" s="60"/>
      <c r="AC89" s="60"/>
      <c r="AD89" s="20" t="str">
        <f t="shared" si="5"/>
        <v/>
      </c>
      <c r="AE89" s="60"/>
      <c r="AF89" s="193" t="str">
        <f t="shared" si="6"/>
        <v/>
      </c>
      <c r="AG89" s="3"/>
      <c r="AH89" s="3"/>
      <c r="AI89" s="3"/>
      <c r="AJ89" s="3"/>
      <c r="AK89" s="3"/>
      <c r="AL89" s="3"/>
      <c r="AU89"/>
      <c r="AY89" s="81"/>
    </row>
    <row r="90" spans="1:51" x14ac:dyDescent="0.35">
      <c r="A90" s="163">
        <v>80</v>
      </c>
      <c r="B90" s="58"/>
      <c r="C90" s="58"/>
      <c r="D90" s="69"/>
      <c r="E90" s="69"/>
      <c r="F90" s="192" t="str">
        <f t="shared" si="4"/>
        <v/>
      </c>
      <c r="G90" s="69"/>
      <c r="H90" s="60"/>
      <c r="I90" s="60"/>
      <c r="J90" s="60"/>
      <c r="K90" s="58"/>
      <c r="L90" s="69"/>
      <c r="M90" s="69"/>
      <c r="N90" s="69"/>
      <c r="O90" s="69"/>
      <c r="P90" s="60"/>
      <c r="Q90" s="60"/>
      <c r="R90" s="58"/>
      <c r="S90" s="69"/>
      <c r="T90" s="69"/>
      <c r="U90" s="69"/>
      <c r="V90" s="61"/>
      <c r="W90" s="60"/>
      <c r="X90" s="61"/>
      <c r="Y90" s="60"/>
      <c r="Z90" s="61"/>
      <c r="AA90" s="61"/>
      <c r="AB90" s="60"/>
      <c r="AC90" s="60"/>
      <c r="AD90" s="20" t="str">
        <f t="shared" si="5"/>
        <v/>
      </c>
      <c r="AE90" s="60"/>
      <c r="AF90" s="193" t="str">
        <f t="shared" si="6"/>
        <v/>
      </c>
      <c r="AG90" s="3"/>
      <c r="AH90" s="3"/>
      <c r="AI90" s="3"/>
      <c r="AJ90" s="3"/>
      <c r="AK90" s="3"/>
      <c r="AL90" s="3"/>
      <c r="AU90"/>
      <c r="AY90" s="81"/>
    </row>
    <row r="91" spans="1:51" x14ac:dyDescent="0.35">
      <c r="A91" s="163">
        <v>81</v>
      </c>
      <c r="B91" s="58"/>
      <c r="C91" s="58"/>
      <c r="D91" s="69"/>
      <c r="E91" s="69"/>
      <c r="F91" s="192" t="str">
        <f t="shared" si="4"/>
        <v/>
      </c>
      <c r="G91" s="69"/>
      <c r="H91" s="60"/>
      <c r="I91" s="60"/>
      <c r="J91" s="60"/>
      <c r="K91" s="58"/>
      <c r="L91" s="69"/>
      <c r="M91" s="69"/>
      <c r="N91" s="69"/>
      <c r="O91" s="69"/>
      <c r="P91" s="60"/>
      <c r="Q91" s="60"/>
      <c r="R91" s="58"/>
      <c r="S91" s="69"/>
      <c r="T91" s="69"/>
      <c r="U91" s="69"/>
      <c r="V91" s="61"/>
      <c r="W91" s="60"/>
      <c r="X91" s="61"/>
      <c r="Y91" s="60"/>
      <c r="Z91" s="61"/>
      <c r="AA91" s="61"/>
      <c r="AB91" s="60"/>
      <c r="AC91" s="60"/>
      <c r="AD91" s="20" t="str">
        <f t="shared" si="5"/>
        <v/>
      </c>
      <c r="AE91" s="60"/>
      <c r="AF91" s="193" t="str">
        <f t="shared" si="6"/>
        <v/>
      </c>
      <c r="AG91" s="3"/>
      <c r="AH91" s="3"/>
      <c r="AI91" s="3"/>
      <c r="AJ91" s="3"/>
      <c r="AK91" s="3"/>
      <c r="AL91" s="3"/>
      <c r="AU91"/>
      <c r="AY91" s="81"/>
    </row>
    <row r="92" spans="1:51" x14ac:dyDescent="0.35">
      <c r="A92" s="163">
        <v>82</v>
      </c>
      <c r="B92" s="58"/>
      <c r="C92" s="58"/>
      <c r="D92" s="69"/>
      <c r="E92" s="69"/>
      <c r="F92" s="192" t="str">
        <f t="shared" si="4"/>
        <v/>
      </c>
      <c r="G92" s="69"/>
      <c r="H92" s="60"/>
      <c r="I92" s="60"/>
      <c r="J92" s="60"/>
      <c r="K92" s="58"/>
      <c r="L92" s="69"/>
      <c r="M92" s="69"/>
      <c r="N92" s="69"/>
      <c r="O92" s="69"/>
      <c r="P92" s="60"/>
      <c r="Q92" s="60"/>
      <c r="R92" s="58"/>
      <c r="S92" s="69"/>
      <c r="T92" s="69"/>
      <c r="U92" s="69"/>
      <c r="V92" s="61"/>
      <c r="W92" s="60"/>
      <c r="X92" s="61"/>
      <c r="Y92" s="60"/>
      <c r="Z92" s="61"/>
      <c r="AA92" s="61"/>
      <c r="AB92" s="60"/>
      <c r="AC92" s="60"/>
      <c r="AD92" s="20" t="str">
        <f t="shared" si="5"/>
        <v/>
      </c>
      <c r="AE92" s="60"/>
      <c r="AF92" s="193" t="str">
        <f t="shared" si="6"/>
        <v/>
      </c>
      <c r="AG92" s="3"/>
      <c r="AH92" s="3"/>
      <c r="AI92" s="3"/>
      <c r="AJ92" s="3"/>
      <c r="AK92" s="3"/>
      <c r="AL92" s="3"/>
      <c r="AU92"/>
      <c r="AY92" s="81"/>
    </row>
    <row r="93" spans="1:51" x14ac:dyDescent="0.35">
      <c r="A93" s="163">
        <v>83</v>
      </c>
      <c r="B93" s="58"/>
      <c r="C93" s="58"/>
      <c r="D93" s="69"/>
      <c r="E93" s="69"/>
      <c r="F93" s="192" t="str">
        <f t="shared" si="4"/>
        <v/>
      </c>
      <c r="G93" s="69"/>
      <c r="H93" s="60"/>
      <c r="I93" s="60"/>
      <c r="J93" s="60"/>
      <c r="K93" s="58"/>
      <c r="L93" s="69"/>
      <c r="M93" s="69"/>
      <c r="N93" s="69"/>
      <c r="O93" s="69"/>
      <c r="P93" s="60"/>
      <c r="Q93" s="60"/>
      <c r="R93" s="58"/>
      <c r="S93" s="69"/>
      <c r="T93" s="69"/>
      <c r="U93" s="69"/>
      <c r="V93" s="61"/>
      <c r="W93" s="60"/>
      <c r="X93" s="61"/>
      <c r="Y93" s="60"/>
      <c r="Z93" s="61"/>
      <c r="AA93" s="61"/>
      <c r="AB93" s="60"/>
      <c r="AC93" s="60"/>
      <c r="AD93" s="20" t="str">
        <f t="shared" si="5"/>
        <v/>
      </c>
      <c r="AE93" s="60"/>
      <c r="AF93" s="193" t="str">
        <f t="shared" si="6"/>
        <v/>
      </c>
      <c r="AG93" s="3"/>
      <c r="AH93" s="3"/>
      <c r="AI93" s="3"/>
      <c r="AJ93" s="3"/>
      <c r="AK93" s="3"/>
      <c r="AL93" s="3"/>
      <c r="AU93"/>
      <c r="AY93" s="81"/>
    </row>
    <row r="94" spans="1:51" x14ac:dyDescent="0.35">
      <c r="A94" s="163">
        <v>84</v>
      </c>
      <c r="B94" s="58"/>
      <c r="C94" s="58"/>
      <c r="D94" s="69"/>
      <c r="E94" s="69"/>
      <c r="F94" s="192" t="str">
        <f t="shared" si="4"/>
        <v/>
      </c>
      <c r="G94" s="69"/>
      <c r="H94" s="60"/>
      <c r="I94" s="60"/>
      <c r="J94" s="60"/>
      <c r="K94" s="58"/>
      <c r="L94" s="69"/>
      <c r="M94" s="69"/>
      <c r="N94" s="69"/>
      <c r="O94" s="69"/>
      <c r="P94" s="60"/>
      <c r="Q94" s="60"/>
      <c r="R94" s="58"/>
      <c r="S94" s="69"/>
      <c r="T94" s="69"/>
      <c r="U94" s="69"/>
      <c r="V94" s="61"/>
      <c r="W94" s="60"/>
      <c r="X94" s="61"/>
      <c r="Y94" s="60"/>
      <c r="Z94" s="61"/>
      <c r="AA94" s="61"/>
      <c r="AB94" s="60"/>
      <c r="AC94" s="60"/>
      <c r="AD94" s="20" t="str">
        <f t="shared" si="5"/>
        <v/>
      </c>
      <c r="AE94" s="60"/>
      <c r="AF94" s="193" t="str">
        <f t="shared" si="6"/>
        <v/>
      </c>
      <c r="AG94" s="3"/>
      <c r="AH94" s="3"/>
      <c r="AI94" s="3"/>
      <c r="AJ94" s="3"/>
      <c r="AK94" s="3"/>
      <c r="AL94" s="3"/>
      <c r="AU94"/>
      <c r="AY94" s="81"/>
    </row>
    <row r="95" spans="1:51" x14ac:dyDescent="0.35">
      <c r="A95" s="163">
        <v>85</v>
      </c>
      <c r="B95" s="58"/>
      <c r="C95" s="58"/>
      <c r="D95" s="69"/>
      <c r="E95" s="69"/>
      <c r="F95" s="192" t="str">
        <f t="shared" si="4"/>
        <v/>
      </c>
      <c r="G95" s="69"/>
      <c r="H95" s="60"/>
      <c r="I95" s="60"/>
      <c r="J95" s="60"/>
      <c r="K95" s="58"/>
      <c r="L95" s="69"/>
      <c r="M95" s="69"/>
      <c r="N95" s="69"/>
      <c r="O95" s="69"/>
      <c r="P95" s="60"/>
      <c r="Q95" s="60"/>
      <c r="R95" s="58"/>
      <c r="S95" s="69"/>
      <c r="T95" s="69"/>
      <c r="U95" s="69"/>
      <c r="V95" s="61"/>
      <c r="W95" s="60"/>
      <c r="X95" s="61"/>
      <c r="Y95" s="60"/>
      <c r="Z95" s="61"/>
      <c r="AA95" s="61"/>
      <c r="AB95" s="60"/>
      <c r="AC95" s="60"/>
      <c r="AD95" s="20" t="str">
        <f t="shared" si="5"/>
        <v/>
      </c>
      <c r="AE95" s="60"/>
      <c r="AF95" s="193" t="str">
        <f t="shared" si="6"/>
        <v/>
      </c>
      <c r="AG95" s="3"/>
      <c r="AH95" s="3"/>
      <c r="AI95" s="3"/>
      <c r="AJ95" s="3"/>
      <c r="AK95" s="3"/>
      <c r="AL95" s="3"/>
      <c r="AU95"/>
      <c r="AY95" s="81"/>
    </row>
    <row r="96" spans="1:51" x14ac:dyDescent="0.35">
      <c r="A96" s="163">
        <v>86</v>
      </c>
      <c r="B96" s="58"/>
      <c r="C96" s="58"/>
      <c r="D96" s="69"/>
      <c r="E96" s="69"/>
      <c r="F96" s="192" t="str">
        <f t="shared" si="4"/>
        <v/>
      </c>
      <c r="G96" s="69"/>
      <c r="H96" s="60"/>
      <c r="I96" s="60"/>
      <c r="J96" s="60"/>
      <c r="K96" s="58"/>
      <c r="L96" s="69"/>
      <c r="M96" s="69"/>
      <c r="N96" s="69"/>
      <c r="O96" s="69"/>
      <c r="P96" s="60"/>
      <c r="Q96" s="60"/>
      <c r="R96" s="58"/>
      <c r="S96" s="69"/>
      <c r="T96" s="69"/>
      <c r="U96" s="69"/>
      <c r="V96" s="61"/>
      <c r="W96" s="60"/>
      <c r="X96" s="61"/>
      <c r="Y96" s="60"/>
      <c r="Z96" s="61"/>
      <c r="AA96" s="61"/>
      <c r="AB96" s="60"/>
      <c r="AC96" s="60"/>
      <c r="AD96" s="20" t="str">
        <f t="shared" si="5"/>
        <v/>
      </c>
      <c r="AE96" s="60"/>
      <c r="AF96" s="193" t="str">
        <f t="shared" si="6"/>
        <v/>
      </c>
      <c r="AG96" s="3"/>
      <c r="AH96" s="3"/>
      <c r="AI96" s="3"/>
      <c r="AJ96" s="3"/>
      <c r="AK96" s="3"/>
      <c r="AL96" s="3"/>
      <c r="AU96"/>
      <c r="AY96" s="81"/>
    </row>
    <row r="97" spans="1:51" x14ac:dyDescent="0.35">
      <c r="A97" s="163">
        <v>87</v>
      </c>
      <c r="B97" s="58"/>
      <c r="C97" s="58"/>
      <c r="D97" s="69"/>
      <c r="E97" s="69"/>
      <c r="F97" s="192" t="str">
        <f t="shared" si="4"/>
        <v/>
      </c>
      <c r="G97" s="69"/>
      <c r="H97" s="60"/>
      <c r="I97" s="60"/>
      <c r="J97" s="60"/>
      <c r="K97" s="58"/>
      <c r="L97" s="69"/>
      <c r="M97" s="69"/>
      <c r="N97" s="69"/>
      <c r="O97" s="69"/>
      <c r="P97" s="60"/>
      <c r="Q97" s="60"/>
      <c r="R97" s="58"/>
      <c r="S97" s="69"/>
      <c r="T97" s="69"/>
      <c r="U97" s="69"/>
      <c r="V97" s="61"/>
      <c r="W97" s="60"/>
      <c r="X97" s="61"/>
      <c r="Y97" s="60"/>
      <c r="Z97" s="61"/>
      <c r="AA97" s="61"/>
      <c r="AB97" s="60"/>
      <c r="AC97" s="60"/>
      <c r="AD97" s="20" t="str">
        <f t="shared" si="5"/>
        <v/>
      </c>
      <c r="AE97" s="60"/>
      <c r="AF97" s="193" t="str">
        <f t="shared" si="6"/>
        <v/>
      </c>
      <c r="AG97" s="3"/>
      <c r="AH97" s="3"/>
      <c r="AI97" s="3"/>
      <c r="AJ97" s="3"/>
      <c r="AK97" s="3"/>
      <c r="AL97" s="3"/>
      <c r="AU97"/>
      <c r="AY97" s="81"/>
    </row>
    <row r="98" spans="1:51" x14ac:dyDescent="0.35">
      <c r="A98" s="163">
        <v>88</v>
      </c>
      <c r="B98" s="58"/>
      <c r="C98" s="58"/>
      <c r="D98" s="69"/>
      <c r="E98" s="69"/>
      <c r="F98" s="192" t="str">
        <f t="shared" si="4"/>
        <v/>
      </c>
      <c r="G98" s="69"/>
      <c r="H98" s="60"/>
      <c r="I98" s="60"/>
      <c r="J98" s="60"/>
      <c r="K98" s="58"/>
      <c r="L98" s="69"/>
      <c r="M98" s="69"/>
      <c r="N98" s="69"/>
      <c r="O98" s="69"/>
      <c r="P98" s="60"/>
      <c r="Q98" s="60"/>
      <c r="R98" s="58"/>
      <c r="S98" s="69"/>
      <c r="T98" s="69"/>
      <c r="U98" s="69"/>
      <c r="V98" s="61"/>
      <c r="W98" s="60"/>
      <c r="X98" s="61"/>
      <c r="Y98" s="60"/>
      <c r="Z98" s="61"/>
      <c r="AA98" s="61"/>
      <c r="AB98" s="60"/>
      <c r="AC98" s="60"/>
      <c r="AD98" s="20" t="str">
        <f t="shared" si="5"/>
        <v/>
      </c>
      <c r="AE98" s="60"/>
      <c r="AF98" s="193" t="str">
        <f t="shared" si="6"/>
        <v/>
      </c>
      <c r="AG98" s="3"/>
      <c r="AH98" s="3"/>
      <c r="AI98" s="3"/>
      <c r="AJ98" s="3"/>
      <c r="AK98" s="3"/>
      <c r="AL98" s="3"/>
      <c r="AU98"/>
      <c r="AY98" s="81"/>
    </row>
    <row r="99" spans="1:51" x14ac:dyDescent="0.35">
      <c r="A99" s="163">
        <v>89</v>
      </c>
      <c r="B99" s="58"/>
      <c r="C99" s="58"/>
      <c r="D99" s="69"/>
      <c r="E99" s="69"/>
      <c r="F99" s="192" t="str">
        <f t="shared" si="4"/>
        <v/>
      </c>
      <c r="G99" s="69"/>
      <c r="H99" s="60"/>
      <c r="I99" s="60"/>
      <c r="J99" s="60"/>
      <c r="K99" s="58"/>
      <c r="L99" s="69"/>
      <c r="M99" s="69"/>
      <c r="N99" s="69"/>
      <c r="O99" s="69"/>
      <c r="P99" s="60"/>
      <c r="Q99" s="60"/>
      <c r="R99" s="58"/>
      <c r="S99" s="69"/>
      <c r="T99" s="69"/>
      <c r="U99" s="69"/>
      <c r="V99" s="61"/>
      <c r="W99" s="60"/>
      <c r="X99" s="61"/>
      <c r="Y99" s="60"/>
      <c r="Z99" s="61"/>
      <c r="AA99" s="61"/>
      <c r="AB99" s="60"/>
      <c r="AC99" s="60"/>
      <c r="AD99" s="20" t="str">
        <f t="shared" si="5"/>
        <v/>
      </c>
      <c r="AE99" s="60"/>
      <c r="AF99" s="193" t="str">
        <f t="shared" si="6"/>
        <v/>
      </c>
      <c r="AG99" s="3"/>
      <c r="AH99" s="3"/>
      <c r="AI99" s="3"/>
      <c r="AJ99" s="3"/>
      <c r="AK99" s="3"/>
      <c r="AL99" s="3"/>
      <c r="AU99"/>
      <c r="AY99" s="81"/>
    </row>
    <row r="100" spans="1:51" x14ac:dyDescent="0.35">
      <c r="A100" s="163">
        <v>90</v>
      </c>
      <c r="B100" s="58"/>
      <c r="C100" s="58"/>
      <c r="D100" s="69"/>
      <c r="E100" s="69"/>
      <c r="F100" s="192" t="str">
        <f t="shared" si="4"/>
        <v/>
      </c>
      <c r="G100" s="69"/>
      <c r="H100" s="60"/>
      <c r="I100" s="60"/>
      <c r="J100" s="60"/>
      <c r="K100" s="58"/>
      <c r="L100" s="69"/>
      <c r="M100" s="69"/>
      <c r="N100" s="69"/>
      <c r="O100" s="69"/>
      <c r="P100" s="60"/>
      <c r="Q100" s="60"/>
      <c r="R100" s="58"/>
      <c r="S100" s="69"/>
      <c r="T100" s="69"/>
      <c r="U100" s="69"/>
      <c r="V100" s="61"/>
      <c r="W100" s="60"/>
      <c r="X100" s="61"/>
      <c r="Y100" s="60"/>
      <c r="Z100" s="61"/>
      <c r="AA100" s="61"/>
      <c r="AB100" s="60"/>
      <c r="AC100" s="60"/>
      <c r="AD100" s="20" t="str">
        <f t="shared" si="5"/>
        <v/>
      </c>
      <c r="AE100" s="60"/>
      <c r="AF100" s="193" t="str">
        <f t="shared" si="6"/>
        <v/>
      </c>
      <c r="AG100" s="3"/>
      <c r="AH100" s="3"/>
      <c r="AI100" s="3"/>
      <c r="AJ100" s="3"/>
      <c r="AK100" s="3"/>
      <c r="AL100" s="3"/>
      <c r="AU100"/>
      <c r="AY100" s="81"/>
    </row>
    <row r="101" spans="1:51" x14ac:dyDescent="0.35">
      <c r="A101" s="163">
        <v>91</v>
      </c>
      <c r="B101" s="58"/>
      <c r="C101" s="58"/>
      <c r="D101" s="69"/>
      <c r="E101" s="69"/>
      <c r="F101" s="192" t="str">
        <f t="shared" si="4"/>
        <v/>
      </c>
      <c r="G101" s="69"/>
      <c r="H101" s="60"/>
      <c r="I101" s="60"/>
      <c r="J101" s="60"/>
      <c r="K101" s="58"/>
      <c r="L101" s="69"/>
      <c r="M101" s="69"/>
      <c r="N101" s="69"/>
      <c r="O101" s="69"/>
      <c r="P101" s="60"/>
      <c r="Q101" s="60"/>
      <c r="R101" s="58"/>
      <c r="S101" s="69"/>
      <c r="T101" s="69"/>
      <c r="U101" s="69"/>
      <c r="V101" s="61"/>
      <c r="W101" s="60"/>
      <c r="X101" s="61"/>
      <c r="Y101" s="60"/>
      <c r="Z101" s="61"/>
      <c r="AA101" s="61"/>
      <c r="AB101" s="60"/>
      <c r="AC101" s="60"/>
      <c r="AD101" s="20" t="str">
        <f t="shared" si="5"/>
        <v/>
      </c>
      <c r="AE101" s="60"/>
      <c r="AF101" s="193" t="str">
        <f t="shared" si="6"/>
        <v/>
      </c>
      <c r="AG101" s="3"/>
      <c r="AH101" s="3"/>
      <c r="AI101" s="3"/>
      <c r="AJ101" s="3"/>
      <c r="AK101" s="3"/>
      <c r="AL101" s="3"/>
      <c r="AU101"/>
      <c r="AY101" s="81"/>
    </row>
    <row r="102" spans="1:51" x14ac:dyDescent="0.35">
      <c r="A102" s="163">
        <v>92</v>
      </c>
      <c r="B102" s="58"/>
      <c r="C102" s="58"/>
      <c r="D102" s="69"/>
      <c r="E102" s="69"/>
      <c r="F102" s="192" t="str">
        <f t="shared" si="4"/>
        <v/>
      </c>
      <c r="G102" s="69"/>
      <c r="H102" s="60"/>
      <c r="I102" s="60"/>
      <c r="J102" s="60"/>
      <c r="K102" s="58"/>
      <c r="L102" s="69"/>
      <c r="M102" s="69"/>
      <c r="N102" s="69"/>
      <c r="O102" s="69"/>
      <c r="P102" s="60"/>
      <c r="Q102" s="60"/>
      <c r="R102" s="58"/>
      <c r="S102" s="69"/>
      <c r="T102" s="69"/>
      <c r="U102" s="69"/>
      <c r="V102" s="61"/>
      <c r="W102" s="60"/>
      <c r="X102" s="61"/>
      <c r="Y102" s="60"/>
      <c r="Z102" s="61"/>
      <c r="AA102" s="61"/>
      <c r="AB102" s="60"/>
      <c r="AC102" s="60"/>
      <c r="AD102" s="20" t="str">
        <f t="shared" si="5"/>
        <v/>
      </c>
      <c r="AE102" s="60"/>
      <c r="AF102" s="193" t="str">
        <f t="shared" si="6"/>
        <v/>
      </c>
      <c r="AG102" s="3"/>
      <c r="AH102" s="3"/>
      <c r="AI102" s="3"/>
      <c r="AJ102" s="3"/>
      <c r="AK102" s="3"/>
      <c r="AL102" s="3"/>
      <c r="AU102"/>
      <c r="AY102" s="81"/>
    </row>
    <row r="103" spans="1:51" x14ac:dyDescent="0.35">
      <c r="A103" s="163">
        <v>93</v>
      </c>
      <c r="B103" s="58"/>
      <c r="C103" s="58"/>
      <c r="D103" s="69"/>
      <c r="E103" s="69"/>
      <c r="F103" s="192" t="str">
        <f t="shared" si="4"/>
        <v/>
      </c>
      <c r="G103" s="69"/>
      <c r="H103" s="60"/>
      <c r="I103" s="60"/>
      <c r="J103" s="60"/>
      <c r="K103" s="58"/>
      <c r="L103" s="69"/>
      <c r="M103" s="69"/>
      <c r="N103" s="69"/>
      <c r="O103" s="69"/>
      <c r="P103" s="60"/>
      <c r="Q103" s="60"/>
      <c r="R103" s="58"/>
      <c r="S103" s="69"/>
      <c r="T103" s="69"/>
      <c r="U103" s="69"/>
      <c r="V103" s="61"/>
      <c r="W103" s="60"/>
      <c r="X103" s="61"/>
      <c r="Y103" s="60"/>
      <c r="Z103" s="61"/>
      <c r="AA103" s="61"/>
      <c r="AB103" s="60"/>
      <c r="AC103" s="60"/>
      <c r="AD103" s="20" t="str">
        <f t="shared" si="5"/>
        <v/>
      </c>
      <c r="AE103" s="60"/>
      <c r="AF103" s="193" t="str">
        <f t="shared" si="6"/>
        <v/>
      </c>
      <c r="AG103" s="3"/>
      <c r="AH103" s="3"/>
      <c r="AI103" s="3"/>
      <c r="AJ103" s="3"/>
      <c r="AK103" s="3"/>
      <c r="AL103" s="3"/>
      <c r="AU103"/>
      <c r="AY103" s="81"/>
    </row>
    <row r="104" spans="1:51" x14ac:dyDescent="0.35">
      <c r="A104" s="163">
        <v>94</v>
      </c>
      <c r="B104" s="58"/>
      <c r="C104" s="58"/>
      <c r="D104" s="69"/>
      <c r="E104" s="69"/>
      <c r="F104" s="192" t="str">
        <f t="shared" si="4"/>
        <v/>
      </c>
      <c r="G104" s="69"/>
      <c r="H104" s="60"/>
      <c r="I104" s="60"/>
      <c r="J104" s="60"/>
      <c r="K104" s="58"/>
      <c r="L104" s="69"/>
      <c r="M104" s="69"/>
      <c r="N104" s="69"/>
      <c r="O104" s="69"/>
      <c r="P104" s="60"/>
      <c r="Q104" s="60"/>
      <c r="R104" s="58"/>
      <c r="S104" s="69"/>
      <c r="T104" s="69"/>
      <c r="U104" s="69"/>
      <c r="V104" s="61"/>
      <c r="W104" s="60"/>
      <c r="X104" s="61"/>
      <c r="Y104" s="60"/>
      <c r="Z104" s="61"/>
      <c r="AA104" s="61"/>
      <c r="AB104" s="60"/>
      <c r="AC104" s="60"/>
      <c r="AD104" s="20" t="str">
        <f t="shared" si="5"/>
        <v/>
      </c>
      <c r="AE104" s="60"/>
      <c r="AF104" s="193" t="str">
        <f t="shared" si="6"/>
        <v/>
      </c>
      <c r="AG104" s="3"/>
      <c r="AH104" s="3"/>
      <c r="AI104" s="3"/>
      <c r="AJ104" s="3"/>
      <c r="AK104" s="3"/>
      <c r="AL104" s="3"/>
      <c r="AU104"/>
      <c r="AY104" s="81"/>
    </row>
    <row r="105" spans="1:51" x14ac:dyDescent="0.35">
      <c r="A105" s="163">
        <v>95</v>
      </c>
      <c r="B105" s="58"/>
      <c r="C105" s="58"/>
      <c r="D105" s="69"/>
      <c r="E105" s="69"/>
      <c r="F105" s="192" t="str">
        <f t="shared" si="4"/>
        <v/>
      </c>
      <c r="G105" s="69"/>
      <c r="H105" s="60"/>
      <c r="I105" s="60"/>
      <c r="J105" s="60"/>
      <c r="K105" s="58"/>
      <c r="L105" s="69"/>
      <c r="M105" s="69"/>
      <c r="N105" s="69"/>
      <c r="O105" s="69"/>
      <c r="P105" s="60"/>
      <c r="Q105" s="60"/>
      <c r="R105" s="58"/>
      <c r="S105" s="69"/>
      <c r="T105" s="69"/>
      <c r="U105" s="69"/>
      <c r="V105" s="61"/>
      <c r="W105" s="60"/>
      <c r="X105" s="61"/>
      <c r="Y105" s="60"/>
      <c r="Z105" s="61"/>
      <c r="AA105" s="61"/>
      <c r="AB105" s="60"/>
      <c r="AC105" s="60"/>
      <c r="AD105" s="20" t="str">
        <f t="shared" si="5"/>
        <v/>
      </c>
      <c r="AE105" s="60"/>
      <c r="AF105" s="193" t="str">
        <f t="shared" si="6"/>
        <v/>
      </c>
      <c r="AG105" s="3"/>
      <c r="AH105" s="3"/>
      <c r="AI105" s="3"/>
      <c r="AJ105" s="3"/>
      <c r="AK105" s="3"/>
      <c r="AL105" s="3"/>
      <c r="AU105"/>
      <c r="AY105" s="81"/>
    </row>
    <row r="106" spans="1:51" x14ac:dyDescent="0.35">
      <c r="A106" s="163">
        <v>96</v>
      </c>
      <c r="B106" s="58"/>
      <c r="C106" s="58"/>
      <c r="D106" s="69"/>
      <c r="E106" s="69"/>
      <c r="F106" s="192" t="str">
        <f t="shared" si="4"/>
        <v/>
      </c>
      <c r="G106" s="69"/>
      <c r="H106" s="60"/>
      <c r="I106" s="60"/>
      <c r="J106" s="60"/>
      <c r="K106" s="58"/>
      <c r="L106" s="69"/>
      <c r="M106" s="69"/>
      <c r="N106" s="69"/>
      <c r="O106" s="69"/>
      <c r="P106" s="60"/>
      <c r="Q106" s="60"/>
      <c r="R106" s="58"/>
      <c r="S106" s="69"/>
      <c r="T106" s="69"/>
      <c r="U106" s="69"/>
      <c r="V106" s="61"/>
      <c r="W106" s="60"/>
      <c r="X106" s="61"/>
      <c r="Y106" s="60"/>
      <c r="Z106" s="61"/>
      <c r="AA106" s="61"/>
      <c r="AB106" s="60"/>
      <c r="AC106" s="60"/>
      <c r="AD106" s="20" t="str">
        <f t="shared" si="5"/>
        <v/>
      </c>
      <c r="AE106" s="60"/>
      <c r="AF106" s="193" t="str">
        <f t="shared" si="6"/>
        <v/>
      </c>
      <c r="AG106" s="3"/>
      <c r="AH106" s="3"/>
      <c r="AI106" s="3"/>
      <c r="AJ106" s="3"/>
      <c r="AK106" s="3"/>
      <c r="AL106" s="3"/>
      <c r="AU106"/>
      <c r="AY106" s="81"/>
    </row>
    <row r="107" spans="1:51" x14ac:dyDescent="0.35">
      <c r="A107" s="163">
        <v>97</v>
      </c>
      <c r="B107" s="58"/>
      <c r="C107" s="58"/>
      <c r="D107" s="69"/>
      <c r="E107" s="69"/>
      <c r="F107" s="192" t="str">
        <f t="shared" si="4"/>
        <v/>
      </c>
      <c r="G107" s="69"/>
      <c r="H107" s="60"/>
      <c r="I107" s="60"/>
      <c r="J107" s="60"/>
      <c r="K107" s="58"/>
      <c r="L107" s="69"/>
      <c r="M107" s="69"/>
      <c r="N107" s="69"/>
      <c r="O107" s="69"/>
      <c r="P107" s="60"/>
      <c r="Q107" s="60"/>
      <c r="R107" s="58"/>
      <c r="S107" s="69"/>
      <c r="T107" s="69"/>
      <c r="U107" s="69"/>
      <c r="V107" s="61"/>
      <c r="W107" s="60"/>
      <c r="X107" s="61"/>
      <c r="Y107" s="60"/>
      <c r="Z107" s="61"/>
      <c r="AA107" s="61"/>
      <c r="AB107" s="60"/>
      <c r="AC107" s="60"/>
      <c r="AD107" s="20" t="str">
        <f t="shared" si="5"/>
        <v/>
      </c>
      <c r="AE107" s="60"/>
      <c r="AF107" s="193" t="str">
        <f t="shared" si="6"/>
        <v/>
      </c>
      <c r="AG107" s="3"/>
      <c r="AH107" s="3"/>
      <c r="AI107" s="3"/>
      <c r="AJ107" s="3"/>
      <c r="AK107" s="3"/>
      <c r="AL107" s="3"/>
      <c r="AU107"/>
      <c r="AY107" s="81"/>
    </row>
    <row r="108" spans="1:51" x14ac:dyDescent="0.35">
      <c r="A108" s="163">
        <v>98</v>
      </c>
      <c r="B108" s="58"/>
      <c r="C108" s="58"/>
      <c r="D108" s="69"/>
      <c r="E108" s="69"/>
      <c r="F108" s="192" t="str">
        <f t="shared" si="4"/>
        <v/>
      </c>
      <c r="G108" s="69"/>
      <c r="H108" s="60"/>
      <c r="I108" s="60"/>
      <c r="J108" s="60"/>
      <c r="K108" s="58"/>
      <c r="L108" s="69"/>
      <c r="M108" s="69"/>
      <c r="N108" s="69"/>
      <c r="O108" s="69"/>
      <c r="P108" s="60"/>
      <c r="Q108" s="60"/>
      <c r="R108" s="58"/>
      <c r="S108" s="69"/>
      <c r="T108" s="69"/>
      <c r="U108" s="69"/>
      <c r="V108" s="61"/>
      <c r="W108" s="60"/>
      <c r="X108" s="61"/>
      <c r="Y108" s="60"/>
      <c r="Z108" s="61"/>
      <c r="AA108" s="61"/>
      <c r="AB108" s="60"/>
      <c r="AC108" s="60"/>
      <c r="AD108" s="20" t="str">
        <f t="shared" si="5"/>
        <v/>
      </c>
      <c r="AE108" s="60"/>
      <c r="AF108" s="193" t="str">
        <f t="shared" si="6"/>
        <v/>
      </c>
      <c r="AG108" s="3"/>
      <c r="AH108" s="3"/>
      <c r="AI108" s="3"/>
      <c r="AJ108" s="3"/>
      <c r="AK108" s="3"/>
      <c r="AL108" s="3"/>
      <c r="AU108"/>
      <c r="AY108" s="81"/>
    </row>
    <row r="109" spans="1:51" x14ac:dyDescent="0.35">
      <c r="A109" s="163">
        <v>99</v>
      </c>
      <c r="B109" s="58"/>
      <c r="C109" s="58"/>
      <c r="D109" s="69"/>
      <c r="E109" s="69"/>
      <c r="F109" s="192" t="str">
        <f t="shared" si="4"/>
        <v/>
      </c>
      <c r="G109" s="69"/>
      <c r="H109" s="60"/>
      <c r="I109" s="60"/>
      <c r="J109" s="60"/>
      <c r="K109" s="58"/>
      <c r="L109" s="69"/>
      <c r="M109" s="69"/>
      <c r="N109" s="69"/>
      <c r="O109" s="69"/>
      <c r="P109" s="60"/>
      <c r="Q109" s="60"/>
      <c r="R109" s="58"/>
      <c r="S109" s="69"/>
      <c r="T109" s="69"/>
      <c r="U109" s="69"/>
      <c r="V109" s="61"/>
      <c r="W109" s="60"/>
      <c r="X109" s="61"/>
      <c r="Y109" s="60"/>
      <c r="Z109" s="61"/>
      <c r="AA109" s="61"/>
      <c r="AB109" s="60"/>
      <c r="AC109" s="60"/>
      <c r="AD109" s="20" t="str">
        <f t="shared" si="5"/>
        <v/>
      </c>
      <c r="AE109" s="60"/>
      <c r="AF109" s="193" t="str">
        <f t="shared" si="6"/>
        <v/>
      </c>
      <c r="AG109" s="3"/>
      <c r="AH109" s="3"/>
      <c r="AI109" s="3"/>
      <c r="AJ109" s="3"/>
      <c r="AK109" s="3"/>
      <c r="AL109" s="3"/>
      <c r="AU109"/>
      <c r="AY109" s="81"/>
    </row>
    <row r="110" spans="1:51" x14ac:dyDescent="0.35">
      <c r="A110" s="163">
        <v>100</v>
      </c>
      <c r="B110" s="58"/>
      <c r="C110" s="58"/>
      <c r="D110" s="69"/>
      <c r="E110" s="69"/>
      <c r="F110" s="192" t="str">
        <f t="shared" si="4"/>
        <v/>
      </c>
      <c r="G110" s="69"/>
      <c r="H110" s="60"/>
      <c r="I110" s="60"/>
      <c r="J110" s="60"/>
      <c r="K110" s="58"/>
      <c r="L110" s="69"/>
      <c r="M110" s="69"/>
      <c r="N110" s="69"/>
      <c r="O110" s="69"/>
      <c r="P110" s="60"/>
      <c r="Q110" s="60"/>
      <c r="R110" s="58"/>
      <c r="S110" s="69"/>
      <c r="T110" s="69"/>
      <c r="U110" s="69"/>
      <c r="V110" s="61"/>
      <c r="W110" s="60"/>
      <c r="X110" s="61"/>
      <c r="Y110" s="60"/>
      <c r="Z110" s="61"/>
      <c r="AA110" s="61"/>
      <c r="AB110" s="60"/>
      <c r="AC110" s="60"/>
      <c r="AD110" s="20" t="str">
        <f t="shared" si="5"/>
        <v/>
      </c>
      <c r="AE110" s="60"/>
      <c r="AF110" s="193" t="str">
        <f t="shared" si="6"/>
        <v/>
      </c>
      <c r="AG110" s="3"/>
      <c r="AH110" s="3"/>
      <c r="AI110" s="3"/>
      <c r="AJ110" s="3"/>
      <c r="AK110" s="3"/>
      <c r="AL110" s="3"/>
      <c r="AU110"/>
      <c r="AY110" s="81"/>
    </row>
    <row r="111" spans="1:51" x14ac:dyDescent="0.35">
      <c r="A111" s="163">
        <v>101</v>
      </c>
      <c r="B111" s="58"/>
      <c r="C111" s="58"/>
      <c r="D111" s="69"/>
      <c r="E111" s="69"/>
      <c r="F111" s="192" t="str">
        <f t="shared" si="4"/>
        <v/>
      </c>
      <c r="G111" s="69"/>
      <c r="H111" s="60"/>
      <c r="I111" s="60"/>
      <c r="J111" s="60"/>
      <c r="K111" s="58"/>
      <c r="L111" s="69"/>
      <c r="M111" s="69"/>
      <c r="N111" s="69"/>
      <c r="O111" s="69"/>
      <c r="P111" s="60"/>
      <c r="Q111" s="60"/>
      <c r="R111" s="58"/>
      <c r="S111" s="69"/>
      <c r="T111" s="69"/>
      <c r="U111" s="69"/>
      <c r="V111" s="61"/>
      <c r="W111" s="60"/>
      <c r="X111" s="61"/>
      <c r="Y111" s="60"/>
      <c r="Z111" s="61"/>
      <c r="AA111" s="61"/>
      <c r="AB111" s="60"/>
      <c r="AC111" s="60"/>
      <c r="AD111" s="20" t="str">
        <f t="shared" si="5"/>
        <v/>
      </c>
      <c r="AE111" s="60"/>
      <c r="AF111" s="193" t="str">
        <f t="shared" si="6"/>
        <v/>
      </c>
      <c r="AG111" s="3"/>
      <c r="AH111" s="3"/>
      <c r="AI111" s="3"/>
      <c r="AJ111" s="3"/>
      <c r="AK111" s="3"/>
      <c r="AL111" s="3"/>
      <c r="AU111"/>
      <c r="AY111" s="81"/>
    </row>
    <row r="112" spans="1:51" x14ac:dyDescent="0.35">
      <c r="A112" s="163">
        <v>102</v>
      </c>
      <c r="B112" s="58"/>
      <c r="C112" s="58"/>
      <c r="D112" s="69"/>
      <c r="E112" s="69"/>
      <c r="F112" s="192" t="str">
        <f t="shared" si="4"/>
        <v/>
      </c>
      <c r="G112" s="69"/>
      <c r="H112" s="60"/>
      <c r="I112" s="60"/>
      <c r="J112" s="60"/>
      <c r="K112" s="58"/>
      <c r="L112" s="69"/>
      <c r="M112" s="69"/>
      <c r="N112" s="69"/>
      <c r="O112" s="69"/>
      <c r="P112" s="60"/>
      <c r="Q112" s="60"/>
      <c r="R112" s="58"/>
      <c r="S112" s="69"/>
      <c r="T112" s="69"/>
      <c r="U112" s="69"/>
      <c r="V112" s="61"/>
      <c r="W112" s="60"/>
      <c r="X112" s="61"/>
      <c r="Y112" s="60"/>
      <c r="Z112" s="61"/>
      <c r="AA112" s="61"/>
      <c r="AB112" s="60"/>
      <c r="AC112" s="60"/>
      <c r="AD112" s="20" t="str">
        <f t="shared" si="5"/>
        <v/>
      </c>
      <c r="AE112" s="60"/>
      <c r="AF112" s="193" t="str">
        <f t="shared" si="6"/>
        <v/>
      </c>
      <c r="AG112" s="3"/>
      <c r="AH112" s="3"/>
      <c r="AI112" s="3"/>
      <c r="AJ112" s="3"/>
      <c r="AK112" s="3"/>
      <c r="AL112" s="3"/>
      <c r="AU112"/>
      <c r="AY112" s="81"/>
    </row>
    <row r="113" spans="1:51" x14ac:dyDescent="0.35">
      <c r="A113" s="163">
        <v>103</v>
      </c>
      <c r="B113" s="58"/>
      <c r="C113" s="58"/>
      <c r="D113" s="69"/>
      <c r="E113" s="69"/>
      <c r="F113" s="192" t="str">
        <f t="shared" si="4"/>
        <v/>
      </c>
      <c r="G113" s="69"/>
      <c r="H113" s="60"/>
      <c r="I113" s="60"/>
      <c r="J113" s="60"/>
      <c r="K113" s="58"/>
      <c r="L113" s="69"/>
      <c r="M113" s="69"/>
      <c r="N113" s="69"/>
      <c r="O113" s="69"/>
      <c r="P113" s="60"/>
      <c r="Q113" s="60"/>
      <c r="R113" s="58"/>
      <c r="S113" s="69"/>
      <c r="T113" s="69"/>
      <c r="U113" s="69"/>
      <c r="V113" s="61"/>
      <c r="W113" s="60"/>
      <c r="X113" s="61"/>
      <c r="Y113" s="60"/>
      <c r="Z113" s="61"/>
      <c r="AA113" s="61"/>
      <c r="AB113" s="60"/>
      <c r="AC113" s="60"/>
      <c r="AD113" s="20" t="str">
        <f t="shared" si="5"/>
        <v/>
      </c>
      <c r="AE113" s="60"/>
      <c r="AF113" s="193" t="str">
        <f t="shared" si="6"/>
        <v/>
      </c>
      <c r="AG113" s="3"/>
      <c r="AH113" s="3"/>
      <c r="AI113" s="3"/>
      <c r="AJ113" s="3"/>
      <c r="AK113" s="3"/>
      <c r="AL113" s="3"/>
      <c r="AM113" s="3"/>
      <c r="AU113"/>
      <c r="AY113" s="81"/>
    </row>
    <row r="114" spans="1:51" x14ac:dyDescent="0.35">
      <c r="A114" s="163">
        <v>104</v>
      </c>
      <c r="B114" s="58"/>
      <c r="C114" s="58"/>
      <c r="D114" s="69"/>
      <c r="E114" s="69"/>
      <c r="F114" s="192" t="str">
        <f t="shared" si="4"/>
        <v/>
      </c>
      <c r="G114" s="69"/>
      <c r="H114" s="60"/>
      <c r="I114" s="60"/>
      <c r="J114" s="60"/>
      <c r="K114" s="58"/>
      <c r="L114" s="69"/>
      <c r="M114" s="69"/>
      <c r="N114" s="69"/>
      <c r="O114" s="69"/>
      <c r="P114" s="60"/>
      <c r="Q114" s="60"/>
      <c r="R114" s="58"/>
      <c r="S114" s="69"/>
      <c r="T114" s="69"/>
      <c r="U114" s="69"/>
      <c r="V114" s="61"/>
      <c r="W114" s="60"/>
      <c r="X114" s="61"/>
      <c r="Y114" s="60"/>
      <c r="Z114" s="61"/>
      <c r="AA114" s="61"/>
      <c r="AB114" s="60"/>
      <c r="AC114" s="60"/>
      <c r="AD114" s="20" t="str">
        <f t="shared" si="5"/>
        <v/>
      </c>
      <c r="AE114" s="60"/>
      <c r="AF114" s="193" t="str">
        <f t="shared" si="6"/>
        <v/>
      </c>
      <c r="AG114" s="3"/>
      <c r="AH114" s="3"/>
      <c r="AI114" s="3"/>
      <c r="AJ114" s="3"/>
      <c r="AK114" s="3"/>
      <c r="AL114" s="3"/>
      <c r="AM114" s="3"/>
      <c r="AU114"/>
      <c r="AY114" s="81"/>
    </row>
    <row r="115" spans="1:51" x14ac:dyDescent="0.35">
      <c r="A115" s="163">
        <v>105</v>
      </c>
      <c r="B115" s="58"/>
      <c r="C115" s="58"/>
      <c r="D115" s="69"/>
      <c r="E115" s="69"/>
      <c r="F115" s="192" t="str">
        <f t="shared" si="4"/>
        <v/>
      </c>
      <c r="G115" s="69"/>
      <c r="H115" s="60"/>
      <c r="I115" s="60"/>
      <c r="J115" s="60"/>
      <c r="K115" s="58"/>
      <c r="L115" s="69"/>
      <c r="M115" s="69"/>
      <c r="N115" s="69"/>
      <c r="O115" s="69"/>
      <c r="P115" s="60"/>
      <c r="Q115" s="60"/>
      <c r="R115" s="58"/>
      <c r="S115" s="69"/>
      <c r="T115" s="69"/>
      <c r="U115" s="69"/>
      <c r="V115" s="61"/>
      <c r="W115" s="60"/>
      <c r="X115" s="61"/>
      <c r="Y115" s="60"/>
      <c r="Z115" s="61"/>
      <c r="AA115" s="61"/>
      <c r="AB115" s="60"/>
      <c r="AC115" s="60"/>
      <c r="AD115" s="20" t="str">
        <f t="shared" si="5"/>
        <v/>
      </c>
      <c r="AE115" s="60"/>
      <c r="AF115" s="193" t="str">
        <f t="shared" si="6"/>
        <v/>
      </c>
      <c r="AG115" s="3"/>
      <c r="AH115" s="3"/>
      <c r="AI115" s="3"/>
      <c r="AJ115" s="3"/>
      <c r="AK115" s="3"/>
      <c r="AL115" s="3"/>
      <c r="AM115" s="3"/>
      <c r="AU115"/>
      <c r="AY115" s="81"/>
    </row>
    <row r="116" spans="1:51" x14ac:dyDescent="0.35">
      <c r="A116" s="163">
        <v>106</v>
      </c>
      <c r="B116" s="58"/>
      <c r="C116" s="58"/>
      <c r="D116" s="69"/>
      <c r="E116" s="69"/>
      <c r="F116" s="192" t="str">
        <f t="shared" si="4"/>
        <v/>
      </c>
      <c r="G116" s="69"/>
      <c r="H116" s="60"/>
      <c r="I116" s="60"/>
      <c r="J116" s="60"/>
      <c r="K116" s="58"/>
      <c r="L116" s="69"/>
      <c r="M116" s="69"/>
      <c r="N116" s="69"/>
      <c r="O116" s="69"/>
      <c r="P116" s="60"/>
      <c r="Q116" s="60"/>
      <c r="R116" s="58"/>
      <c r="S116" s="69"/>
      <c r="T116" s="69"/>
      <c r="U116" s="69"/>
      <c r="V116" s="61"/>
      <c r="W116" s="60"/>
      <c r="X116" s="61"/>
      <c r="Y116" s="60"/>
      <c r="Z116" s="61"/>
      <c r="AA116" s="61"/>
      <c r="AB116" s="60"/>
      <c r="AC116" s="60"/>
      <c r="AD116" s="20" t="str">
        <f t="shared" si="5"/>
        <v/>
      </c>
      <c r="AE116" s="60"/>
      <c r="AF116" s="193" t="str">
        <f t="shared" si="6"/>
        <v/>
      </c>
      <c r="AG116" s="3"/>
      <c r="AI116" s="3"/>
      <c r="AU116"/>
      <c r="AY116" s="81"/>
    </row>
    <row r="117" spans="1:51" x14ac:dyDescent="0.35">
      <c r="A117" s="163">
        <v>107</v>
      </c>
      <c r="B117" s="58"/>
      <c r="C117" s="58"/>
      <c r="D117" s="69"/>
      <c r="E117" s="69"/>
      <c r="F117" s="192" t="str">
        <f t="shared" si="4"/>
        <v/>
      </c>
      <c r="G117" s="69"/>
      <c r="H117" s="60"/>
      <c r="I117" s="60"/>
      <c r="J117" s="60"/>
      <c r="K117" s="58"/>
      <c r="L117" s="69"/>
      <c r="M117" s="69"/>
      <c r="N117" s="69"/>
      <c r="O117" s="69"/>
      <c r="P117" s="60"/>
      <c r="Q117" s="60"/>
      <c r="R117" s="58"/>
      <c r="S117" s="69"/>
      <c r="T117" s="69"/>
      <c r="U117" s="69"/>
      <c r="V117" s="61"/>
      <c r="W117" s="60"/>
      <c r="X117" s="61"/>
      <c r="Y117" s="60"/>
      <c r="Z117" s="61"/>
      <c r="AA117" s="61"/>
      <c r="AB117" s="60"/>
      <c r="AC117" s="60"/>
      <c r="AD117" s="20" t="str">
        <f t="shared" si="5"/>
        <v/>
      </c>
      <c r="AE117" s="60"/>
      <c r="AF117" s="193" t="str">
        <f t="shared" si="6"/>
        <v/>
      </c>
      <c r="AI117" s="3"/>
      <c r="AU117"/>
      <c r="AY117" s="81"/>
    </row>
    <row r="118" spans="1:51" x14ac:dyDescent="0.35">
      <c r="A118" s="163">
        <v>108</v>
      </c>
      <c r="B118" s="58"/>
      <c r="C118" s="58"/>
      <c r="D118" s="69"/>
      <c r="E118" s="69"/>
      <c r="F118" s="192" t="str">
        <f t="shared" si="4"/>
        <v/>
      </c>
      <c r="G118" s="69"/>
      <c r="H118" s="60"/>
      <c r="I118" s="60"/>
      <c r="J118" s="60"/>
      <c r="K118" s="58"/>
      <c r="L118" s="69"/>
      <c r="M118" s="69"/>
      <c r="N118" s="69"/>
      <c r="O118" s="69"/>
      <c r="P118" s="60"/>
      <c r="Q118" s="60"/>
      <c r="R118" s="58"/>
      <c r="S118" s="69"/>
      <c r="T118" s="69"/>
      <c r="U118" s="69"/>
      <c r="V118" s="61"/>
      <c r="W118" s="60"/>
      <c r="X118" s="61"/>
      <c r="Y118" s="60"/>
      <c r="Z118" s="61"/>
      <c r="AA118" s="61"/>
      <c r="AB118" s="60"/>
      <c r="AC118" s="60"/>
      <c r="AD118" s="20" t="str">
        <f t="shared" si="5"/>
        <v/>
      </c>
      <c r="AE118" s="60"/>
      <c r="AF118" s="193" t="str">
        <f t="shared" si="6"/>
        <v/>
      </c>
      <c r="AU118"/>
      <c r="AY118" s="81"/>
    </row>
    <row r="119" spans="1:51" x14ac:dyDescent="0.35">
      <c r="A119" s="163">
        <v>109</v>
      </c>
      <c r="B119" s="58"/>
      <c r="C119" s="58"/>
      <c r="D119" s="69"/>
      <c r="E119" s="69"/>
      <c r="F119" s="192" t="str">
        <f t="shared" si="4"/>
        <v/>
      </c>
      <c r="G119" s="69"/>
      <c r="H119" s="60"/>
      <c r="I119" s="60"/>
      <c r="J119" s="60"/>
      <c r="K119" s="58"/>
      <c r="L119" s="69"/>
      <c r="M119" s="69"/>
      <c r="N119" s="69"/>
      <c r="O119" s="69"/>
      <c r="P119" s="60"/>
      <c r="Q119" s="60"/>
      <c r="R119" s="58"/>
      <c r="S119" s="69"/>
      <c r="T119" s="69"/>
      <c r="U119" s="69"/>
      <c r="V119" s="61"/>
      <c r="W119" s="60"/>
      <c r="X119" s="61"/>
      <c r="Y119" s="60"/>
      <c r="Z119" s="61"/>
      <c r="AA119" s="61"/>
      <c r="AB119" s="60"/>
      <c r="AC119" s="60"/>
      <c r="AD119" s="20" t="str">
        <f t="shared" si="5"/>
        <v/>
      </c>
      <c r="AE119" s="60"/>
      <c r="AF119" s="193" t="str">
        <f t="shared" si="6"/>
        <v/>
      </c>
      <c r="AU119"/>
      <c r="AY119" s="81"/>
    </row>
    <row r="120" spans="1:51" x14ac:dyDescent="0.35">
      <c r="A120" s="163">
        <v>110</v>
      </c>
      <c r="B120" s="58"/>
      <c r="C120" s="58"/>
      <c r="D120" s="69"/>
      <c r="E120" s="69"/>
      <c r="F120" s="192" t="str">
        <f t="shared" si="4"/>
        <v/>
      </c>
      <c r="G120" s="69"/>
      <c r="H120" s="60"/>
      <c r="I120" s="60"/>
      <c r="J120" s="60"/>
      <c r="K120" s="58"/>
      <c r="L120" s="69"/>
      <c r="M120" s="69"/>
      <c r="N120" s="69"/>
      <c r="O120" s="69"/>
      <c r="P120" s="60"/>
      <c r="Q120" s="60"/>
      <c r="R120" s="58"/>
      <c r="S120" s="69"/>
      <c r="T120" s="69"/>
      <c r="U120" s="69"/>
      <c r="V120" s="61"/>
      <c r="W120" s="60"/>
      <c r="X120" s="61"/>
      <c r="Y120" s="60"/>
      <c r="Z120" s="61"/>
      <c r="AA120" s="61"/>
      <c r="AB120" s="60"/>
      <c r="AC120" s="60"/>
      <c r="AD120" s="20" t="str">
        <f t="shared" si="5"/>
        <v/>
      </c>
      <c r="AE120" s="60"/>
      <c r="AF120" s="193" t="str">
        <f t="shared" si="6"/>
        <v/>
      </c>
      <c r="AU120"/>
      <c r="AY120" s="81"/>
    </row>
    <row r="121" spans="1:51" x14ac:dyDescent="0.35">
      <c r="A121" s="163">
        <v>111</v>
      </c>
      <c r="B121" s="58"/>
      <c r="C121" s="58"/>
      <c r="D121" s="69"/>
      <c r="E121" s="69"/>
      <c r="F121" s="192" t="str">
        <f t="shared" si="4"/>
        <v/>
      </c>
      <c r="G121" s="69"/>
      <c r="H121" s="60"/>
      <c r="I121" s="60"/>
      <c r="J121" s="60"/>
      <c r="K121" s="58"/>
      <c r="L121" s="69"/>
      <c r="M121" s="69"/>
      <c r="N121" s="69"/>
      <c r="O121" s="69"/>
      <c r="P121" s="60"/>
      <c r="Q121" s="60"/>
      <c r="R121" s="58"/>
      <c r="S121" s="69"/>
      <c r="T121" s="69"/>
      <c r="U121" s="69"/>
      <c r="V121" s="61"/>
      <c r="W121" s="60"/>
      <c r="X121" s="61"/>
      <c r="Y121" s="60"/>
      <c r="Z121" s="61"/>
      <c r="AA121" s="61"/>
      <c r="AB121" s="60"/>
      <c r="AC121" s="60"/>
      <c r="AD121" s="20" t="str">
        <f t="shared" si="5"/>
        <v/>
      </c>
      <c r="AE121" s="60"/>
      <c r="AF121" s="193" t="str">
        <f t="shared" si="6"/>
        <v/>
      </c>
      <c r="AU121"/>
      <c r="AY121" s="81"/>
    </row>
    <row r="122" spans="1:51" x14ac:dyDescent="0.35">
      <c r="A122" s="163">
        <v>112</v>
      </c>
      <c r="B122" s="58"/>
      <c r="C122" s="58"/>
      <c r="D122" s="69"/>
      <c r="E122" s="69"/>
      <c r="F122" s="192" t="str">
        <f t="shared" si="4"/>
        <v/>
      </c>
      <c r="G122" s="69"/>
      <c r="H122" s="60"/>
      <c r="I122" s="60"/>
      <c r="J122" s="60"/>
      <c r="K122" s="58"/>
      <c r="L122" s="69"/>
      <c r="M122" s="69"/>
      <c r="N122" s="69"/>
      <c r="O122" s="69"/>
      <c r="P122" s="60"/>
      <c r="Q122" s="60"/>
      <c r="R122" s="58"/>
      <c r="S122" s="69"/>
      <c r="T122" s="69"/>
      <c r="U122" s="69"/>
      <c r="V122" s="61"/>
      <c r="W122" s="60"/>
      <c r="X122" s="61"/>
      <c r="Y122" s="60"/>
      <c r="Z122" s="61"/>
      <c r="AA122" s="61"/>
      <c r="AB122" s="60"/>
      <c r="AC122" s="60"/>
      <c r="AD122" s="20" t="str">
        <f t="shared" si="5"/>
        <v/>
      </c>
      <c r="AE122" s="60"/>
      <c r="AF122" s="193" t="str">
        <f t="shared" si="6"/>
        <v/>
      </c>
      <c r="AU122"/>
      <c r="AY122" s="81"/>
    </row>
    <row r="123" spans="1:51" x14ac:dyDescent="0.35">
      <c r="A123" s="163">
        <v>113</v>
      </c>
      <c r="B123" s="58"/>
      <c r="C123" s="58"/>
      <c r="D123" s="69"/>
      <c r="E123" s="69"/>
      <c r="F123" s="192" t="str">
        <f t="shared" si="4"/>
        <v/>
      </c>
      <c r="G123" s="69"/>
      <c r="H123" s="60"/>
      <c r="I123" s="60"/>
      <c r="J123" s="60"/>
      <c r="K123" s="58"/>
      <c r="L123" s="69"/>
      <c r="M123" s="69"/>
      <c r="N123" s="69"/>
      <c r="O123" s="69"/>
      <c r="P123" s="60"/>
      <c r="Q123" s="60"/>
      <c r="R123" s="58"/>
      <c r="S123" s="69"/>
      <c r="T123" s="69"/>
      <c r="U123" s="69"/>
      <c r="V123" s="61"/>
      <c r="W123" s="60"/>
      <c r="X123" s="61"/>
      <c r="Y123" s="60"/>
      <c r="Z123" s="61"/>
      <c r="AA123" s="61"/>
      <c r="AB123" s="60"/>
      <c r="AC123" s="60"/>
      <c r="AD123" s="20" t="str">
        <f t="shared" si="5"/>
        <v/>
      </c>
      <c r="AE123" s="60"/>
      <c r="AF123" s="193" t="str">
        <f t="shared" si="6"/>
        <v/>
      </c>
      <c r="AU123"/>
      <c r="AY123" s="81"/>
    </row>
    <row r="124" spans="1:51" x14ac:dyDescent="0.35">
      <c r="A124" s="163">
        <v>114</v>
      </c>
      <c r="B124" s="58"/>
      <c r="C124" s="58"/>
      <c r="D124" s="69"/>
      <c r="E124" s="69"/>
      <c r="F124" s="192" t="str">
        <f t="shared" si="4"/>
        <v/>
      </c>
      <c r="G124" s="69"/>
      <c r="H124" s="60"/>
      <c r="I124" s="60"/>
      <c r="J124" s="60"/>
      <c r="K124" s="58"/>
      <c r="L124" s="69"/>
      <c r="M124" s="69"/>
      <c r="N124" s="69"/>
      <c r="O124" s="69"/>
      <c r="P124" s="60"/>
      <c r="Q124" s="60"/>
      <c r="R124" s="58"/>
      <c r="S124" s="69"/>
      <c r="T124" s="69"/>
      <c r="U124" s="69"/>
      <c r="V124" s="61"/>
      <c r="W124" s="60"/>
      <c r="X124" s="61"/>
      <c r="Y124" s="60"/>
      <c r="Z124" s="61"/>
      <c r="AA124" s="61"/>
      <c r="AB124" s="60"/>
      <c r="AC124" s="60"/>
      <c r="AD124" s="20" t="str">
        <f t="shared" si="5"/>
        <v/>
      </c>
      <c r="AE124" s="60"/>
      <c r="AF124" s="193" t="str">
        <f t="shared" si="6"/>
        <v/>
      </c>
      <c r="AU124"/>
      <c r="AY124" s="81"/>
    </row>
    <row r="125" spans="1:51" x14ac:dyDescent="0.35">
      <c r="A125" s="163">
        <v>115</v>
      </c>
      <c r="B125" s="58"/>
      <c r="C125" s="58"/>
      <c r="D125" s="69"/>
      <c r="E125" s="69"/>
      <c r="F125" s="192" t="str">
        <f t="shared" si="4"/>
        <v/>
      </c>
      <c r="G125" s="69"/>
      <c r="H125" s="60"/>
      <c r="I125" s="60"/>
      <c r="J125" s="60"/>
      <c r="K125" s="58"/>
      <c r="L125" s="69"/>
      <c r="M125" s="69"/>
      <c r="N125" s="69"/>
      <c r="O125" s="69"/>
      <c r="P125" s="60"/>
      <c r="Q125" s="60"/>
      <c r="R125" s="58"/>
      <c r="S125" s="69"/>
      <c r="T125" s="69"/>
      <c r="U125" s="69"/>
      <c r="V125" s="61"/>
      <c r="W125" s="60"/>
      <c r="X125" s="61"/>
      <c r="Y125" s="60"/>
      <c r="Z125" s="61"/>
      <c r="AA125" s="61"/>
      <c r="AB125" s="60"/>
      <c r="AC125" s="60"/>
      <c r="AD125" s="20" t="str">
        <f t="shared" si="5"/>
        <v/>
      </c>
      <c r="AE125" s="60"/>
      <c r="AF125" s="193" t="str">
        <f t="shared" si="6"/>
        <v/>
      </c>
      <c r="AU125"/>
      <c r="AY125" s="81"/>
    </row>
    <row r="126" spans="1:51" x14ac:dyDescent="0.35">
      <c r="A126" s="163">
        <v>116</v>
      </c>
      <c r="B126" s="58"/>
      <c r="C126" s="58"/>
      <c r="D126" s="69"/>
      <c r="E126" s="69"/>
      <c r="F126" s="192" t="str">
        <f t="shared" si="4"/>
        <v/>
      </c>
      <c r="G126" s="69"/>
      <c r="H126" s="60"/>
      <c r="I126" s="60"/>
      <c r="J126" s="60"/>
      <c r="K126" s="58"/>
      <c r="L126" s="69"/>
      <c r="M126" s="69"/>
      <c r="N126" s="69"/>
      <c r="O126" s="69"/>
      <c r="P126" s="60"/>
      <c r="Q126" s="60"/>
      <c r="R126" s="58"/>
      <c r="S126" s="69"/>
      <c r="T126" s="69"/>
      <c r="U126" s="69"/>
      <c r="V126" s="61"/>
      <c r="W126" s="60"/>
      <c r="X126" s="61"/>
      <c r="Y126" s="60"/>
      <c r="Z126" s="61"/>
      <c r="AA126" s="61"/>
      <c r="AB126" s="60"/>
      <c r="AC126" s="60"/>
      <c r="AD126" s="20" t="str">
        <f t="shared" si="5"/>
        <v/>
      </c>
      <c r="AE126" s="60"/>
      <c r="AF126" s="193" t="str">
        <f t="shared" si="6"/>
        <v/>
      </c>
      <c r="AU126"/>
      <c r="AY126" s="81"/>
    </row>
    <row r="127" spans="1:51" x14ac:dyDescent="0.35">
      <c r="A127" s="163">
        <v>117</v>
      </c>
      <c r="B127" s="58"/>
      <c r="C127" s="58"/>
      <c r="D127" s="69"/>
      <c r="E127" s="69"/>
      <c r="F127" s="192" t="str">
        <f t="shared" si="4"/>
        <v/>
      </c>
      <c r="G127" s="69"/>
      <c r="H127" s="60"/>
      <c r="I127" s="60"/>
      <c r="J127" s="60"/>
      <c r="K127" s="58"/>
      <c r="L127" s="69"/>
      <c r="M127" s="69"/>
      <c r="N127" s="69"/>
      <c r="O127" s="69"/>
      <c r="P127" s="60"/>
      <c r="Q127" s="60"/>
      <c r="R127" s="58"/>
      <c r="S127" s="69"/>
      <c r="T127" s="69"/>
      <c r="U127" s="69"/>
      <c r="V127" s="61"/>
      <c r="W127" s="60"/>
      <c r="X127" s="61"/>
      <c r="Y127" s="60"/>
      <c r="Z127" s="61"/>
      <c r="AA127" s="61"/>
      <c r="AB127" s="60"/>
      <c r="AC127" s="60"/>
      <c r="AD127" s="20" t="str">
        <f t="shared" si="5"/>
        <v/>
      </c>
      <c r="AE127" s="60"/>
      <c r="AF127" s="193" t="str">
        <f t="shared" si="6"/>
        <v/>
      </c>
      <c r="AU127"/>
      <c r="AY127" s="81"/>
    </row>
    <row r="128" spans="1:51" x14ac:dyDescent="0.35">
      <c r="A128" s="163">
        <v>118</v>
      </c>
      <c r="B128" s="58"/>
      <c r="C128" s="58"/>
      <c r="D128" s="69"/>
      <c r="E128" s="69"/>
      <c r="F128" s="192" t="str">
        <f t="shared" si="4"/>
        <v/>
      </c>
      <c r="G128" s="69"/>
      <c r="H128" s="60"/>
      <c r="I128" s="60"/>
      <c r="J128" s="60"/>
      <c r="K128" s="58"/>
      <c r="L128" s="69"/>
      <c r="M128" s="69"/>
      <c r="N128" s="69"/>
      <c r="O128" s="69"/>
      <c r="P128" s="60"/>
      <c r="Q128" s="60"/>
      <c r="R128" s="58"/>
      <c r="S128" s="69"/>
      <c r="T128" s="69"/>
      <c r="U128" s="69"/>
      <c r="V128" s="61"/>
      <c r="W128" s="60"/>
      <c r="X128" s="61"/>
      <c r="Y128" s="60"/>
      <c r="Z128" s="61"/>
      <c r="AA128" s="61"/>
      <c r="AB128" s="60"/>
      <c r="AC128" s="60"/>
      <c r="AD128" s="20" t="str">
        <f t="shared" si="5"/>
        <v/>
      </c>
      <c r="AE128" s="60"/>
      <c r="AF128" s="193" t="str">
        <f t="shared" si="6"/>
        <v/>
      </c>
      <c r="AU128"/>
      <c r="AY128" s="81"/>
    </row>
    <row r="129" spans="1:51" x14ac:dyDescent="0.35">
      <c r="A129" s="163">
        <v>119</v>
      </c>
      <c r="B129" s="58"/>
      <c r="C129" s="58"/>
      <c r="D129" s="69"/>
      <c r="E129" s="69"/>
      <c r="F129" s="192" t="str">
        <f t="shared" si="4"/>
        <v/>
      </c>
      <c r="G129" s="69"/>
      <c r="H129" s="60"/>
      <c r="I129" s="60"/>
      <c r="J129" s="60"/>
      <c r="K129" s="58"/>
      <c r="L129" s="69"/>
      <c r="M129" s="69"/>
      <c r="N129" s="69"/>
      <c r="O129" s="69"/>
      <c r="P129" s="60"/>
      <c r="Q129" s="60"/>
      <c r="R129" s="58"/>
      <c r="S129" s="69"/>
      <c r="T129" s="69"/>
      <c r="U129" s="69"/>
      <c r="V129" s="61"/>
      <c r="W129" s="60"/>
      <c r="X129" s="61"/>
      <c r="Y129" s="60"/>
      <c r="Z129" s="61"/>
      <c r="AA129" s="61"/>
      <c r="AB129" s="60"/>
      <c r="AC129" s="60"/>
      <c r="AD129" s="20" t="str">
        <f t="shared" si="5"/>
        <v/>
      </c>
      <c r="AE129" s="60"/>
      <c r="AF129" s="193" t="str">
        <f t="shared" si="6"/>
        <v/>
      </c>
      <c r="AU129"/>
      <c r="AY129" s="81"/>
    </row>
    <row r="130" spans="1:51" x14ac:dyDescent="0.35">
      <c r="A130" s="163">
        <v>120</v>
      </c>
      <c r="B130" s="58"/>
      <c r="C130" s="58"/>
      <c r="D130" s="69"/>
      <c r="E130" s="69"/>
      <c r="F130" s="192" t="str">
        <f t="shared" si="4"/>
        <v/>
      </c>
      <c r="G130" s="69"/>
      <c r="H130" s="60"/>
      <c r="I130" s="60"/>
      <c r="J130" s="60"/>
      <c r="K130" s="58"/>
      <c r="L130" s="69"/>
      <c r="M130" s="69"/>
      <c r="N130" s="69"/>
      <c r="O130" s="69"/>
      <c r="P130" s="60"/>
      <c r="Q130" s="60"/>
      <c r="R130" s="58"/>
      <c r="S130" s="69"/>
      <c r="T130" s="69"/>
      <c r="U130" s="69"/>
      <c r="V130" s="61"/>
      <c r="W130" s="60"/>
      <c r="X130" s="61"/>
      <c r="Y130" s="60"/>
      <c r="Z130" s="61"/>
      <c r="AA130" s="61"/>
      <c r="AB130" s="60"/>
      <c r="AC130" s="60"/>
      <c r="AD130" s="20" t="str">
        <f t="shared" si="5"/>
        <v/>
      </c>
      <c r="AE130" s="60"/>
      <c r="AF130" s="193" t="str">
        <f t="shared" si="6"/>
        <v/>
      </c>
      <c r="AU130"/>
      <c r="AY130" s="81"/>
    </row>
    <row r="131" spans="1:51" x14ac:dyDescent="0.35">
      <c r="A131" s="163">
        <v>121</v>
      </c>
      <c r="B131" s="58"/>
      <c r="C131" s="58"/>
      <c r="D131" s="69"/>
      <c r="E131" s="69"/>
      <c r="F131" s="192" t="str">
        <f t="shared" si="4"/>
        <v/>
      </c>
      <c r="G131" s="69"/>
      <c r="H131" s="60"/>
      <c r="I131" s="60"/>
      <c r="J131" s="60"/>
      <c r="K131" s="58"/>
      <c r="L131" s="69"/>
      <c r="M131" s="69"/>
      <c r="N131" s="69"/>
      <c r="O131" s="69"/>
      <c r="P131" s="60"/>
      <c r="Q131" s="60"/>
      <c r="R131" s="58"/>
      <c r="S131" s="69"/>
      <c r="T131" s="69"/>
      <c r="U131" s="69"/>
      <c r="V131" s="61"/>
      <c r="W131" s="60"/>
      <c r="X131" s="61"/>
      <c r="Y131" s="60"/>
      <c r="Z131" s="61"/>
      <c r="AA131" s="61"/>
      <c r="AB131" s="60"/>
      <c r="AC131" s="60"/>
      <c r="AD131" s="20" t="str">
        <f t="shared" si="5"/>
        <v/>
      </c>
      <c r="AE131" s="60"/>
      <c r="AF131" s="193" t="str">
        <f t="shared" si="6"/>
        <v/>
      </c>
      <c r="AU131"/>
      <c r="AY131" s="81"/>
    </row>
    <row r="132" spans="1:51" x14ac:dyDescent="0.35">
      <c r="A132" s="163">
        <v>122</v>
      </c>
      <c r="B132" s="58"/>
      <c r="C132" s="58"/>
      <c r="D132" s="69"/>
      <c r="E132" s="69"/>
      <c r="F132" s="192" t="str">
        <f t="shared" si="4"/>
        <v/>
      </c>
      <c r="G132" s="69"/>
      <c r="H132" s="60"/>
      <c r="I132" s="60"/>
      <c r="J132" s="60"/>
      <c r="K132" s="58"/>
      <c r="L132" s="69"/>
      <c r="M132" s="69"/>
      <c r="N132" s="69"/>
      <c r="O132" s="69"/>
      <c r="P132" s="60"/>
      <c r="Q132" s="60"/>
      <c r="R132" s="58"/>
      <c r="S132" s="69"/>
      <c r="T132" s="69"/>
      <c r="U132" s="69"/>
      <c r="V132" s="61"/>
      <c r="W132" s="60"/>
      <c r="X132" s="61"/>
      <c r="Y132" s="60"/>
      <c r="Z132" s="61"/>
      <c r="AA132" s="61"/>
      <c r="AB132" s="60"/>
      <c r="AC132" s="60"/>
      <c r="AD132" s="20" t="str">
        <f t="shared" si="5"/>
        <v/>
      </c>
      <c r="AE132" s="60"/>
      <c r="AF132" s="193" t="str">
        <f t="shared" si="6"/>
        <v/>
      </c>
      <c r="AU132"/>
      <c r="AY132" s="81"/>
    </row>
    <row r="133" spans="1:51" x14ac:dyDescent="0.35">
      <c r="A133" s="163">
        <v>123</v>
      </c>
      <c r="B133" s="58"/>
      <c r="C133" s="58"/>
      <c r="D133" s="69"/>
      <c r="E133" s="69"/>
      <c r="F133" s="192" t="str">
        <f t="shared" si="4"/>
        <v/>
      </c>
      <c r="G133" s="69"/>
      <c r="H133" s="60"/>
      <c r="I133" s="60"/>
      <c r="J133" s="60"/>
      <c r="K133" s="58"/>
      <c r="L133" s="69"/>
      <c r="M133" s="69"/>
      <c r="N133" s="69"/>
      <c r="O133" s="69"/>
      <c r="P133" s="60"/>
      <c r="Q133" s="60"/>
      <c r="R133" s="58"/>
      <c r="S133" s="69"/>
      <c r="T133" s="69"/>
      <c r="U133" s="69"/>
      <c r="V133" s="61"/>
      <c r="W133" s="60"/>
      <c r="X133" s="61"/>
      <c r="Y133" s="60"/>
      <c r="Z133" s="61"/>
      <c r="AA133" s="61"/>
      <c r="AB133" s="60"/>
      <c r="AC133" s="60"/>
      <c r="AD133" s="20" t="str">
        <f t="shared" si="5"/>
        <v/>
      </c>
      <c r="AE133" s="60"/>
      <c r="AF133" s="193" t="str">
        <f t="shared" si="6"/>
        <v/>
      </c>
      <c r="AU133"/>
      <c r="AY133" s="81"/>
    </row>
    <row r="134" spans="1:51" x14ac:dyDescent="0.35">
      <c r="A134" s="163">
        <v>124</v>
      </c>
      <c r="B134" s="58"/>
      <c r="C134" s="58"/>
      <c r="D134" s="69"/>
      <c r="E134" s="69"/>
      <c r="F134" s="192" t="str">
        <f t="shared" si="4"/>
        <v/>
      </c>
      <c r="G134" s="69"/>
      <c r="H134" s="60"/>
      <c r="I134" s="60"/>
      <c r="J134" s="60"/>
      <c r="K134" s="58"/>
      <c r="L134" s="69"/>
      <c r="M134" s="69"/>
      <c r="N134" s="69"/>
      <c r="O134" s="69"/>
      <c r="P134" s="60"/>
      <c r="Q134" s="60"/>
      <c r="R134" s="58"/>
      <c r="S134" s="69"/>
      <c r="T134" s="69"/>
      <c r="U134" s="69"/>
      <c r="V134" s="61"/>
      <c r="W134" s="60"/>
      <c r="X134" s="61"/>
      <c r="Y134" s="60"/>
      <c r="Z134" s="61"/>
      <c r="AA134" s="61"/>
      <c r="AB134" s="60"/>
      <c r="AC134" s="60"/>
      <c r="AD134" s="20" t="str">
        <f t="shared" si="5"/>
        <v/>
      </c>
      <c r="AE134" s="60"/>
      <c r="AF134" s="193" t="str">
        <f t="shared" si="6"/>
        <v/>
      </c>
      <c r="AU134"/>
      <c r="AY134" s="81"/>
    </row>
    <row r="135" spans="1:51" x14ac:dyDescent="0.35">
      <c r="A135" s="163">
        <v>125</v>
      </c>
      <c r="B135" s="58"/>
      <c r="C135" s="58"/>
      <c r="D135" s="69"/>
      <c r="E135" s="69"/>
      <c r="F135" s="192" t="str">
        <f t="shared" si="4"/>
        <v/>
      </c>
      <c r="G135" s="69"/>
      <c r="H135" s="60"/>
      <c r="I135" s="60"/>
      <c r="J135" s="60"/>
      <c r="K135" s="58"/>
      <c r="L135" s="69"/>
      <c r="M135" s="69"/>
      <c r="N135" s="69"/>
      <c r="O135" s="69"/>
      <c r="P135" s="60"/>
      <c r="Q135" s="60"/>
      <c r="R135" s="58"/>
      <c r="S135" s="69"/>
      <c r="T135" s="69"/>
      <c r="U135" s="69"/>
      <c r="V135" s="61"/>
      <c r="W135" s="60"/>
      <c r="X135" s="61"/>
      <c r="Y135" s="60"/>
      <c r="Z135" s="61"/>
      <c r="AA135" s="61"/>
      <c r="AB135" s="60"/>
      <c r="AC135" s="60"/>
      <c r="AD135" s="20" t="str">
        <f t="shared" si="5"/>
        <v/>
      </c>
      <c r="AE135" s="60"/>
      <c r="AF135" s="193" t="str">
        <f t="shared" si="6"/>
        <v/>
      </c>
      <c r="AU135"/>
      <c r="AY135" s="81"/>
    </row>
    <row r="136" spans="1:51" x14ac:dyDescent="0.35">
      <c r="A136" s="163">
        <v>126</v>
      </c>
      <c r="B136" s="58"/>
      <c r="C136" s="58"/>
      <c r="D136" s="69"/>
      <c r="E136" s="69"/>
      <c r="F136" s="192" t="str">
        <f t="shared" si="4"/>
        <v/>
      </c>
      <c r="G136" s="69"/>
      <c r="H136" s="60"/>
      <c r="I136" s="60"/>
      <c r="J136" s="60"/>
      <c r="K136" s="58"/>
      <c r="L136" s="69"/>
      <c r="M136" s="69"/>
      <c r="N136" s="69"/>
      <c r="O136" s="69"/>
      <c r="P136" s="60"/>
      <c r="Q136" s="60"/>
      <c r="R136" s="58"/>
      <c r="S136" s="69"/>
      <c r="T136" s="69"/>
      <c r="U136" s="69"/>
      <c r="V136" s="61"/>
      <c r="W136" s="60"/>
      <c r="X136" s="61"/>
      <c r="Y136" s="60"/>
      <c r="Z136" s="61"/>
      <c r="AA136" s="61"/>
      <c r="AB136" s="60"/>
      <c r="AC136" s="60"/>
      <c r="AD136" s="20" t="str">
        <f t="shared" si="5"/>
        <v/>
      </c>
      <c r="AE136" s="60"/>
      <c r="AF136" s="193" t="str">
        <f t="shared" si="6"/>
        <v/>
      </c>
      <c r="AU136"/>
      <c r="AY136" s="81"/>
    </row>
    <row r="137" spans="1:51" x14ac:dyDescent="0.35">
      <c r="A137" s="163">
        <v>127</v>
      </c>
      <c r="B137" s="58"/>
      <c r="C137" s="58"/>
      <c r="D137" s="69"/>
      <c r="E137" s="69"/>
      <c r="F137" s="192" t="str">
        <f t="shared" si="4"/>
        <v/>
      </c>
      <c r="G137" s="69"/>
      <c r="H137" s="60"/>
      <c r="I137" s="60"/>
      <c r="J137" s="60"/>
      <c r="K137" s="58"/>
      <c r="L137" s="69"/>
      <c r="M137" s="69"/>
      <c r="N137" s="69"/>
      <c r="O137" s="69"/>
      <c r="P137" s="60"/>
      <c r="Q137" s="60"/>
      <c r="R137" s="58"/>
      <c r="S137" s="69"/>
      <c r="T137" s="69"/>
      <c r="U137" s="69"/>
      <c r="V137" s="61"/>
      <c r="W137" s="60"/>
      <c r="X137" s="61"/>
      <c r="Y137" s="60"/>
      <c r="Z137" s="61"/>
      <c r="AA137" s="61"/>
      <c r="AB137" s="60"/>
      <c r="AC137" s="60"/>
      <c r="AD137" s="20" t="str">
        <f t="shared" si="5"/>
        <v/>
      </c>
      <c r="AE137" s="60"/>
      <c r="AF137" s="193" t="str">
        <f t="shared" si="6"/>
        <v/>
      </c>
      <c r="AU137"/>
      <c r="AY137" s="81"/>
    </row>
    <row r="138" spans="1:51" x14ac:dyDescent="0.35">
      <c r="A138" s="163">
        <v>128</v>
      </c>
      <c r="B138" s="58"/>
      <c r="C138" s="58"/>
      <c r="D138" s="69"/>
      <c r="E138" s="69"/>
      <c r="F138" s="192" t="str">
        <f t="shared" si="4"/>
        <v/>
      </c>
      <c r="G138" s="69"/>
      <c r="H138" s="60"/>
      <c r="I138" s="60"/>
      <c r="J138" s="60"/>
      <c r="K138" s="58"/>
      <c r="L138" s="69"/>
      <c r="M138" s="69"/>
      <c r="N138" s="69"/>
      <c r="O138" s="69"/>
      <c r="P138" s="60"/>
      <c r="Q138" s="60"/>
      <c r="R138" s="58"/>
      <c r="S138" s="69"/>
      <c r="T138" s="69"/>
      <c r="U138" s="69"/>
      <c r="V138" s="61"/>
      <c r="W138" s="60"/>
      <c r="X138" s="61"/>
      <c r="Y138" s="60"/>
      <c r="Z138" s="61"/>
      <c r="AA138" s="61"/>
      <c r="AB138" s="60"/>
      <c r="AC138" s="60"/>
      <c r="AD138" s="20" t="str">
        <f t="shared" si="5"/>
        <v/>
      </c>
      <c r="AE138" s="60"/>
      <c r="AF138" s="193" t="str">
        <f t="shared" si="6"/>
        <v/>
      </c>
      <c r="AU138"/>
      <c r="AY138" s="81"/>
    </row>
    <row r="139" spans="1:51" x14ac:dyDescent="0.35">
      <c r="A139" s="163">
        <v>129</v>
      </c>
      <c r="B139" s="58"/>
      <c r="C139" s="58"/>
      <c r="D139" s="69"/>
      <c r="E139" s="69"/>
      <c r="F139" s="192" t="str">
        <f t="shared" ref="F139:F202" si="7">IF(ISBLANK(B139),"",E139-D139+1)</f>
        <v/>
      </c>
      <c r="G139" s="69"/>
      <c r="H139" s="60"/>
      <c r="I139" s="60"/>
      <c r="J139" s="60"/>
      <c r="K139" s="58"/>
      <c r="L139" s="69"/>
      <c r="M139" s="69"/>
      <c r="N139" s="69"/>
      <c r="O139" s="69"/>
      <c r="P139" s="60"/>
      <c r="Q139" s="60"/>
      <c r="R139" s="58"/>
      <c r="S139" s="69"/>
      <c r="T139" s="69"/>
      <c r="U139" s="69"/>
      <c r="V139" s="61"/>
      <c r="W139" s="60"/>
      <c r="X139" s="61"/>
      <c r="Y139" s="60"/>
      <c r="Z139" s="61"/>
      <c r="AA139" s="61"/>
      <c r="AB139" s="60"/>
      <c r="AC139" s="60"/>
      <c r="AD139" s="20" t="str">
        <f t="shared" si="5"/>
        <v/>
      </c>
      <c r="AE139" s="60"/>
      <c r="AF139" s="193" t="str">
        <f t="shared" si="6"/>
        <v/>
      </c>
      <c r="AU139"/>
      <c r="AY139" s="81"/>
    </row>
    <row r="140" spans="1:51" x14ac:dyDescent="0.35">
      <c r="A140" s="163">
        <v>130</v>
      </c>
      <c r="B140" s="58"/>
      <c r="C140" s="58"/>
      <c r="D140" s="69"/>
      <c r="E140" s="69"/>
      <c r="F140" s="192" t="str">
        <f t="shared" si="7"/>
        <v/>
      </c>
      <c r="G140" s="69"/>
      <c r="H140" s="60"/>
      <c r="I140" s="60"/>
      <c r="J140" s="60"/>
      <c r="K140" s="58"/>
      <c r="L140" s="69"/>
      <c r="M140" s="69"/>
      <c r="N140" s="69"/>
      <c r="O140" s="69"/>
      <c r="P140" s="60"/>
      <c r="Q140" s="60"/>
      <c r="R140" s="58"/>
      <c r="S140" s="69"/>
      <c r="T140" s="69"/>
      <c r="U140" s="69"/>
      <c r="V140" s="61"/>
      <c r="W140" s="60"/>
      <c r="X140" s="61"/>
      <c r="Y140" s="60"/>
      <c r="Z140" s="61"/>
      <c r="AA140" s="61"/>
      <c r="AB140" s="60"/>
      <c r="AC140" s="60"/>
      <c r="AD140" s="20" t="str">
        <f t="shared" ref="AD140:AD203" si="8">IF(ISBLANK(B140),"",IF(AB140=0,1,(IF(Z140="Flow rate was measured on a dry basis and CH4 concentration was measured on a wet basis",1/(1-AB140),1-AB140))))</f>
        <v/>
      </c>
      <c r="AE140" s="60"/>
      <c r="AF140" s="193" t="str">
        <f t="shared" si="6"/>
        <v/>
      </c>
      <c r="AU140"/>
      <c r="AY140" s="81"/>
    </row>
    <row r="141" spans="1:51" x14ac:dyDescent="0.35">
      <c r="A141" s="163">
        <v>131</v>
      </c>
      <c r="B141" s="58"/>
      <c r="C141" s="58"/>
      <c r="D141" s="69"/>
      <c r="E141" s="69"/>
      <c r="F141" s="192" t="str">
        <f t="shared" si="7"/>
        <v/>
      </c>
      <c r="G141" s="69"/>
      <c r="H141" s="60"/>
      <c r="I141" s="60"/>
      <c r="J141" s="60"/>
      <c r="K141" s="58"/>
      <c r="L141" s="69"/>
      <c r="M141" s="69"/>
      <c r="N141" s="69"/>
      <c r="O141" s="69"/>
      <c r="P141" s="60"/>
      <c r="Q141" s="60"/>
      <c r="R141" s="58"/>
      <c r="S141" s="69"/>
      <c r="T141" s="69"/>
      <c r="U141" s="69"/>
      <c r="V141" s="61"/>
      <c r="W141" s="60"/>
      <c r="X141" s="61"/>
      <c r="Y141" s="60"/>
      <c r="Z141" s="61"/>
      <c r="AA141" s="61"/>
      <c r="AB141" s="60"/>
      <c r="AC141" s="60"/>
      <c r="AD141" s="20" t="str">
        <f t="shared" si="8"/>
        <v/>
      </c>
      <c r="AE141" s="60"/>
      <c r="AF141" s="193" t="str">
        <f t="shared" si="6"/>
        <v/>
      </c>
      <c r="AU141"/>
      <c r="AY141" s="81"/>
    </row>
    <row r="142" spans="1:51" x14ac:dyDescent="0.35">
      <c r="A142" s="163">
        <v>132</v>
      </c>
      <c r="B142" s="58"/>
      <c r="C142" s="58"/>
      <c r="D142" s="69"/>
      <c r="E142" s="69"/>
      <c r="F142" s="192" t="str">
        <f t="shared" si="7"/>
        <v/>
      </c>
      <c r="G142" s="69"/>
      <c r="H142" s="60"/>
      <c r="I142" s="60"/>
      <c r="J142" s="60"/>
      <c r="K142" s="58"/>
      <c r="L142" s="69"/>
      <c r="M142" s="69"/>
      <c r="N142" s="69"/>
      <c r="O142" s="69"/>
      <c r="P142" s="60"/>
      <c r="Q142" s="60"/>
      <c r="R142" s="58"/>
      <c r="S142" s="69"/>
      <c r="T142" s="69"/>
      <c r="U142" s="69"/>
      <c r="V142" s="61"/>
      <c r="W142" s="60"/>
      <c r="X142" s="61"/>
      <c r="Y142" s="60"/>
      <c r="Z142" s="61"/>
      <c r="AA142" s="61"/>
      <c r="AB142" s="60"/>
      <c r="AC142" s="60"/>
      <c r="AD142" s="20" t="str">
        <f t="shared" si="8"/>
        <v/>
      </c>
      <c r="AE142" s="60"/>
      <c r="AF142" s="193" t="str">
        <f t="shared" ref="AF142:AF205" si="9">IF(ISBLANK(B142),"",IF(I142="scm/m",F142*(H142*AD142*(P142/100)*0.6776*1*1440*(1/1000)),F142*(H142*AD142*(P142/100)*0.6776*(288.706/V142)*(X142/101325)*1440*(1/1000))))</f>
        <v/>
      </c>
      <c r="AU142"/>
      <c r="AY142" s="81"/>
    </row>
    <row r="143" spans="1:51" x14ac:dyDescent="0.35">
      <c r="A143" s="163">
        <v>133</v>
      </c>
      <c r="B143" s="58"/>
      <c r="C143" s="58"/>
      <c r="D143" s="69"/>
      <c r="E143" s="69"/>
      <c r="F143" s="192" t="str">
        <f t="shared" si="7"/>
        <v/>
      </c>
      <c r="G143" s="69"/>
      <c r="H143" s="60"/>
      <c r="I143" s="60"/>
      <c r="J143" s="60"/>
      <c r="K143" s="58"/>
      <c r="L143" s="69"/>
      <c r="M143" s="69"/>
      <c r="N143" s="69"/>
      <c r="O143" s="69"/>
      <c r="P143" s="60"/>
      <c r="Q143" s="60"/>
      <c r="R143" s="58"/>
      <c r="S143" s="69"/>
      <c r="T143" s="69"/>
      <c r="U143" s="69"/>
      <c r="V143" s="61"/>
      <c r="W143" s="60"/>
      <c r="X143" s="61"/>
      <c r="Y143" s="60"/>
      <c r="Z143" s="61"/>
      <c r="AA143" s="61"/>
      <c r="AB143" s="60"/>
      <c r="AC143" s="60"/>
      <c r="AD143" s="20" t="str">
        <f t="shared" si="8"/>
        <v/>
      </c>
      <c r="AE143" s="60"/>
      <c r="AF143" s="193" t="str">
        <f t="shared" si="9"/>
        <v/>
      </c>
      <c r="AU143"/>
      <c r="AY143" s="81"/>
    </row>
    <row r="144" spans="1:51" x14ac:dyDescent="0.35">
      <c r="A144" s="163">
        <v>134</v>
      </c>
      <c r="B144" s="58"/>
      <c r="C144" s="58"/>
      <c r="D144" s="69"/>
      <c r="E144" s="69"/>
      <c r="F144" s="192" t="str">
        <f t="shared" si="7"/>
        <v/>
      </c>
      <c r="G144" s="69"/>
      <c r="H144" s="60"/>
      <c r="I144" s="60"/>
      <c r="J144" s="60"/>
      <c r="K144" s="58"/>
      <c r="L144" s="69"/>
      <c r="M144" s="69"/>
      <c r="N144" s="69"/>
      <c r="O144" s="69"/>
      <c r="P144" s="60"/>
      <c r="Q144" s="60"/>
      <c r="R144" s="58"/>
      <c r="S144" s="69"/>
      <c r="T144" s="69"/>
      <c r="U144" s="69"/>
      <c r="V144" s="61"/>
      <c r="W144" s="60"/>
      <c r="X144" s="61"/>
      <c r="Y144" s="60"/>
      <c r="Z144" s="61"/>
      <c r="AA144" s="61"/>
      <c r="AB144" s="60"/>
      <c r="AC144" s="60"/>
      <c r="AD144" s="20" t="str">
        <f t="shared" si="8"/>
        <v/>
      </c>
      <c r="AE144" s="60"/>
      <c r="AF144" s="193" t="str">
        <f t="shared" si="9"/>
        <v/>
      </c>
      <c r="AU144"/>
      <c r="AY144" s="81"/>
    </row>
    <row r="145" spans="1:51" x14ac:dyDescent="0.35">
      <c r="A145" s="163">
        <v>135</v>
      </c>
      <c r="B145" s="58"/>
      <c r="C145" s="58"/>
      <c r="D145" s="69"/>
      <c r="E145" s="69"/>
      <c r="F145" s="192" t="str">
        <f t="shared" si="7"/>
        <v/>
      </c>
      <c r="G145" s="69"/>
      <c r="H145" s="60"/>
      <c r="I145" s="60"/>
      <c r="J145" s="60"/>
      <c r="K145" s="58"/>
      <c r="L145" s="69"/>
      <c r="M145" s="69"/>
      <c r="N145" s="69"/>
      <c r="O145" s="69"/>
      <c r="P145" s="60"/>
      <c r="Q145" s="60"/>
      <c r="R145" s="58"/>
      <c r="S145" s="69"/>
      <c r="T145" s="69"/>
      <c r="U145" s="69"/>
      <c r="V145" s="61"/>
      <c r="W145" s="60"/>
      <c r="X145" s="61"/>
      <c r="Y145" s="60"/>
      <c r="Z145" s="61"/>
      <c r="AA145" s="61"/>
      <c r="AB145" s="60"/>
      <c r="AC145" s="60"/>
      <c r="AD145" s="20" t="str">
        <f t="shared" si="8"/>
        <v/>
      </c>
      <c r="AE145" s="60"/>
      <c r="AF145" s="193" t="str">
        <f t="shared" si="9"/>
        <v/>
      </c>
      <c r="AU145"/>
      <c r="AY145" s="81"/>
    </row>
    <row r="146" spans="1:51" x14ac:dyDescent="0.35">
      <c r="A146" s="163">
        <v>136</v>
      </c>
      <c r="B146" s="58"/>
      <c r="C146" s="58"/>
      <c r="D146" s="69"/>
      <c r="E146" s="69"/>
      <c r="F146" s="192" t="str">
        <f t="shared" si="7"/>
        <v/>
      </c>
      <c r="G146" s="69"/>
      <c r="H146" s="60"/>
      <c r="I146" s="60"/>
      <c r="J146" s="60"/>
      <c r="K146" s="58"/>
      <c r="L146" s="69"/>
      <c r="M146" s="69"/>
      <c r="N146" s="69"/>
      <c r="O146" s="69"/>
      <c r="P146" s="60"/>
      <c r="Q146" s="60"/>
      <c r="R146" s="58"/>
      <c r="S146" s="69"/>
      <c r="T146" s="69"/>
      <c r="U146" s="69"/>
      <c r="V146" s="61"/>
      <c r="W146" s="60"/>
      <c r="X146" s="61"/>
      <c r="Y146" s="60"/>
      <c r="Z146" s="61"/>
      <c r="AA146" s="61"/>
      <c r="AB146" s="60"/>
      <c r="AC146" s="60"/>
      <c r="AD146" s="20" t="str">
        <f t="shared" si="8"/>
        <v/>
      </c>
      <c r="AE146" s="60"/>
      <c r="AF146" s="193" t="str">
        <f t="shared" si="9"/>
        <v/>
      </c>
      <c r="AU146"/>
      <c r="AY146" s="81"/>
    </row>
    <row r="147" spans="1:51" x14ac:dyDescent="0.35">
      <c r="A147" s="163">
        <v>137</v>
      </c>
      <c r="B147" s="58"/>
      <c r="C147" s="58"/>
      <c r="D147" s="69"/>
      <c r="E147" s="69"/>
      <c r="F147" s="192" t="str">
        <f t="shared" si="7"/>
        <v/>
      </c>
      <c r="G147" s="69"/>
      <c r="H147" s="60"/>
      <c r="I147" s="60"/>
      <c r="J147" s="60"/>
      <c r="K147" s="58"/>
      <c r="L147" s="69"/>
      <c r="M147" s="69"/>
      <c r="N147" s="69"/>
      <c r="O147" s="69"/>
      <c r="P147" s="60"/>
      <c r="Q147" s="60"/>
      <c r="R147" s="58"/>
      <c r="S147" s="69"/>
      <c r="T147" s="69"/>
      <c r="U147" s="69"/>
      <c r="V147" s="61"/>
      <c r="W147" s="60"/>
      <c r="X147" s="61"/>
      <c r="Y147" s="60"/>
      <c r="Z147" s="61"/>
      <c r="AA147" s="61"/>
      <c r="AB147" s="60"/>
      <c r="AC147" s="60"/>
      <c r="AD147" s="20" t="str">
        <f t="shared" si="8"/>
        <v/>
      </c>
      <c r="AE147" s="60"/>
      <c r="AF147" s="193" t="str">
        <f t="shared" si="9"/>
        <v/>
      </c>
      <c r="AU147"/>
      <c r="AY147" s="81"/>
    </row>
    <row r="148" spans="1:51" x14ac:dyDescent="0.35">
      <c r="A148" s="163">
        <v>138</v>
      </c>
      <c r="B148" s="58"/>
      <c r="C148" s="58"/>
      <c r="D148" s="69"/>
      <c r="E148" s="69"/>
      <c r="F148" s="192" t="str">
        <f t="shared" si="7"/>
        <v/>
      </c>
      <c r="G148" s="69"/>
      <c r="H148" s="60"/>
      <c r="I148" s="60"/>
      <c r="J148" s="60"/>
      <c r="K148" s="58"/>
      <c r="L148" s="69"/>
      <c r="M148" s="69"/>
      <c r="N148" s="69"/>
      <c r="O148" s="69"/>
      <c r="P148" s="60"/>
      <c r="Q148" s="60"/>
      <c r="R148" s="58"/>
      <c r="S148" s="69"/>
      <c r="T148" s="69"/>
      <c r="U148" s="69"/>
      <c r="V148" s="61"/>
      <c r="W148" s="60"/>
      <c r="X148" s="61"/>
      <c r="Y148" s="60"/>
      <c r="Z148" s="61"/>
      <c r="AA148" s="61"/>
      <c r="AB148" s="60"/>
      <c r="AC148" s="60"/>
      <c r="AD148" s="20" t="str">
        <f t="shared" si="8"/>
        <v/>
      </c>
      <c r="AE148" s="60"/>
      <c r="AF148" s="193" t="str">
        <f t="shared" si="9"/>
        <v/>
      </c>
      <c r="AU148"/>
      <c r="AY148" s="81"/>
    </row>
    <row r="149" spans="1:51" x14ac:dyDescent="0.35">
      <c r="A149" s="163">
        <v>139</v>
      </c>
      <c r="B149" s="58"/>
      <c r="C149" s="58"/>
      <c r="D149" s="69"/>
      <c r="E149" s="69"/>
      <c r="F149" s="192" t="str">
        <f t="shared" si="7"/>
        <v/>
      </c>
      <c r="G149" s="69"/>
      <c r="H149" s="60"/>
      <c r="I149" s="60"/>
      <c r="J149" s="60"/>
      <c r="K149" s="58"/>
      <c r="L149" s="69"/>
      <c r="M149" s="69"/>
      <c r="N149" s="69"/>
      <c r="O149" s="69"/>
      <c r="P149" s="60"/>
      <c r="Q149" s="60"/>
      <c r="R149" s="58"/>
      <c r="S149" s="69"/>
      <c r="T149" s="69"/>
      <c r="U149" s="69"/>
      <c r="V149" s="61"/>
      <c r="W149" s="60"/>
      <c r="X149" s="61"/>
      <c r="Y149" s="60"/>
      <c r="Z149" s="61"/>
      <c r="AA149" s="61"/>
      <c r="AB149" s="60"/>
      <c r="AC149" s="60"/>
      <c r="AD149" s="20" t="str">
        <f t="shared" si="8"/>
        <v/>
      </c>
      <c r="AE149" s="60"/>
      <c r="AF149" s="193" t="str">
        <f t="shared" si="9"/>
        <v/>
      </c>
      <c r="AU149"/>
      <c r="AY149" s="81"/>
    </row>
    <row r="150" spans="1:51" x14ac:dyDescent="0.35">
      <c r="A150" s="163">
        <v>140</v>
      </c>
      <c r="B150" s="58"/>
      <c r="C150" s="58"/>
      <c r="D150" s="69"/>
      <c r="E150" s="69"/>
      <c r="F150" s="192" t="str">
        <f t="shared" si="7"/>
        <v/>
      </c>
      <c r="G150" s="69"/>
      <c r="H150" s="60"/>
      <c r="I150" s="60"/>
      <c r="J150" s="60"/>
      <c r="K150" s="58"/>
      <c r="L150" s="69"/>
      <c r="M150" s="69"/>
      <c r="N150" s="69"/>
      <c r="O150" s="69"/>
      <c r="P150" s="60"/>
      <c r="Q150" s="60"/>
      <c r="R150" s="58"/>
      <c r="S150" s="69"/>
      <c r="T150" s="69"/>
      <c r="U150" s="69"/>
      <c r="V150" s="61"/>
      <c r="W150" s="60"/>
      <c r="X150" s="61"/>
      <c r="Y150" s="60"/>
      <c r="Z150" s="61"/>
      <c r="AA150" s="61"/>
      <c r="AB150" s="60"/>
      <c r="AC150" s="60"/>
      <c r="AD150" s="20" t="str">
        <f t="shared" si="8"/>
        <v/>
      </c>
      <c r="AE150" s="60"/>
      <c r="AF150" s="193" t="str">
        <f t="shared" si="9"/>
        <v/>
      </c>
      <c r="AU150"/>
      <c r="AY150" s="81"/>
    </row>
    <row r="151" spans="1:51" x14ac:dyDescent="0.35">
      <c r="A151" s="163">
        <v>141</v>
      </c>
      <c r="B151" s="58"/>
      <c r="C151" s="58"/>
      <c r="D151" s="69"/>
      <c r="E151" s="69"/>
      <c r="F151" s="192" t="str">
        <f t="shared" si="7"/>
        <v/>
      </c>
      <c r="G151" s="69"/>
      <c r="H151" s="60"/>
      <c r="I151" s="60"/>
      <c r="J151" s="60"/>
      <c r="K151" s="58"/>
      <c r="L151" s="69"/>
      <c r="M151" s="69"/>
      <c r="N151" s="69"/>
      <c r="O151" s="69"/>
      <c r="P151" s="60"/>
      <c r="Q151" s="60"/>
      <c r="R151" s="58"/>
      <c r="S151" s="69"/>
      <c r="T151" s="69"/>
      <c r="U151" s="69"/>
      <c r="V151" s="61"/>
      <c r="W151" s="60"/>
      <c r="X151" s="61"/>
      <c r="Y151" s="60"/>
      <c r="Z151" s="61"/>
      <c r="AA151" s="61"/>
      <c r="AB151" s="60"/>
      <c r="AC151" s="60"/>
      <c r="AD151" s="20" t="str">
        <f t="shared" si="8"/>
        <v/>
      </c>
      <c r="AE151" s="60"/>
      <c r="AF151" s="193" t="str">
        <f t="shared" si="9"/>
        <v/>
      </c>
      <c r="AU151"/>
      <c r="AY151" s="81"/>
    </row>
    <row r="152" spans="1:51" x14ac:dyDescent="0.35">
      <c r="A152" s="163">
        <v>142</v>
      </c>
      <c r="B152" s="58"/>
      <c r="C152" s="58"/>
      <c r="D152" s="69"/>
      <c r="E152" s="69"/>
      <c r="F152" s="192" t="str">
        <f t="shared" si="7"/>
        <v/>
      </c>
      <c r="G152" s="69"/>
      <c r="H152" s="60"/>
      <c r="I152" s="60"/>
      <c r="J152" s="60"/>
      <c r="K152" s="58"/>
      <c r="L152" s="69"/>
      <c r="M152" s="69"/>
      <c r="N152" s="69"/>
      <c r="O152" s="69"/>
      <c r="P152" s="60"/>
      <c r="Q152" s="60"/>
      <c r="R152" s="58"/>
      <c r="S152" s="69"/>
      <c r="T152" s="69"/>
      <c r="U152" s="69"/>
      <c r="V152" s="61"/>
      <c r="W152" s="60"/>
      <c r="X152" s="61"/>
      <c r="Y152" s="60"/>
      <c r="Z152" s="61"/>
      <c r="AA152" s="61"/>
      <c r="AB152" s="60"/>
      <c r="AC152" s="60"/>
      <c r="AD152" s="20" t="str">
        <f t="shared" si="8"/>
        <v/>
      </c>
      <c r="AE152" s="60"/>
      <c r="AF152" s="193" t="str">
        <f t="shared" si="9"/>
        <v/>
      </c>
      <c r="AU152"/>
      <c r="AY152" s="81"/>
    </row>
    <row r="153" spans="1:51" x14ac:dyDescent="0.35">
      <c r="A153" s="163">
        <v>143</v>
      </c>
      <c r="B153" s="58"/>
      <c r="C153" s="58"/>
      <c r="D153" s="69"/>
      <c r="E153" s="69"/>
      <c r="F153" s="192" t="str">
        <f t="shared" si="7"/>
        <v/>
      </c>
      <c r="G153" s="69"/>
      <c r="H153" s="60"/>
      <c r="I153" s="60"/>
      <c r="J153" s="60"/>
      <c r="K153" s="58"/>
      <c r="L153" s="69"/>
      <c r="M153" s="69"/>
      <c r="N153" s="69"/>
      <c r="O153" s="69"/>
      <c r="P153" s="60"/>
      <c r="Q153" s="60"/>
      <c r="R153" s="58"/>
      <c r="S153" s="69"/>
      <c r="T153" s="69"/>
      <c r="U153" s="69"/>
      <c r="V153" s="61"/>
      <c r="W153" s="60"/>
      <c r="X153" s="61"/>
      <c r="Y153" s="60"/>
      <c r="Z153" s="61"/>
      <c r="AA153" s="61"/>
      <c r="AB153" s="60"/>
      <c r="AC153" s="60"/>
      <c r="AD153" s="20" t="str">
        <f t="shared" si="8"/>
        <v/>
      </c>
      <c r="AE153" s="60"/>
      <c r="AF153" s="193" t="str">
        <f t="shared" si="9"/>
        <v/>
      </c>
      <c r="AU153"/>
      <c r="AY153" s="81"/>
    </row>
    <row r="154" spans="1:51" x14ac:dyDescent="0.35">
      <c r="A154" s="163">
        <v>144</v>
      </c>
      <c r="B154" s="58"/>
      <c r="C154" s="58"/>
      <c r="D154" s="69"/>
      <c r="E154" s="69"/>
      <c r="F154" s="192" t="str">
        <f t="shared" si="7"/>
        <v/>
      </c>
      <c r="G154" s="69"/>
      <c r="H154" s="60"/>
      <c r="I154" s="60"/>
      <c r="J154" s="60"/>
      <c r="K154" s="58"/>
      <c r="L154" s="69"/>
      <c r="M154" s="69"/>
      <c r="N154" s="69"/>
      <c r="O154" s="69"/>
      <c r="P154" s="60"/>
      <c r="Q154" s="60"/>
      <c r="R154" s="58"/>
      <c r="S154" s="69"/>
      <c r="T154" s="69"/>
      <c r="U154" s="69"/>
      <c r="V154" s="61"/>
      <c r="W154" s="60"/>
      <c r="X154" s="61"/>
      <c r="Y154" s="60"/>
      <c r="Z154" s="61"/>
      <c r="AA154" s="61"/>
      <c r="AB154" s="60"/>
      <c r="AC154" s="60"/>
      <c r="AD154" s="20" t="str">
        <f t="shared" si="8"/>
        <v/>
      </c>
      <c r="AE154" s="60"/>
      <c r="AF154" s="193" t="str">
        <f t="shared" si="9"/>
        <v/>
      </c>
      <c r="AU154"/>
      <c r="AY154" s="81"/>
    </row>
    <row r="155" spans="1:51" x14ac:dyDescent="0.35">
      <c r="A155" s="163">
        <v>145</v>
      </c>
      <c r="B155" s="58"/>
      <c r="C155" s="58"/>
      <c r="D155" s="69"/>
      <c r="E155" s="69"/>
      <c r="F155" s="192" t="str">
        <f t="shared" si="7"/>
        <v/>
      </c>
      <c r="G155" s="69"/>
      <c r="H155" s="60"/>
      <c r="I155" s="60"/>
      <c r="J155" s="60"/>
      <c r="K155" s="58"/>
      <c r="L155" s="69"/>
      <c r="M155" s="69"/>
      <c r="N155" s="69"/>
      <c r="O155" s="69"/>
      <c r="P155" s="60"/>
      <c r="Q155" s="60"/>
      <c r="R155" s="58"/>
      <c r="S155" s="69"/>
      <c r="T155" s="69"/>
      <c r="U155" s="69"/>
      <c r="V155" s="61"/>
      <c r="W155" s="60"/>
      <c r="X155" s="61"/>
      <c r="Y155" s="60"/>
      <c r="Z155" s="61"/>
      <c r="AA155" s="61"/>
      <c r="AB155" s="60"/>
      <c r="AC155" s="60"/>
      <c r="AD155" s="20" t="str">
        <f t="shared" si="8"/>
        <v/>
      </c>
      <c r="AE155" s="60"/>
      <c r="AF155" s="193" t="str">
        <f t="shared" si="9"/>
        <v/>
      </c>
      <c r="AU155"/>
      <c r="AY155" s="81"/>
    </row>
    <row r="156" spans="1:51" x14ac:dyDescent="0.35">
      <c r="A156" s="163">
        <v>146</v>
      </c>
      <c r="B156" s="58"/>
      <c r="C156" s="58"/>
      <c r="D156" s="69"/>
      <c r="E156" s="69"/>
      <c r="F156" s="192" t="str">
        <f t="shared" si="7"/>
        <v/>
      </c>
      <c r="G156" s="69"/>
      <c r="H156" s="60"/>
      <c r="I156" s="60"/>
      <c r="J156" s="60"/>
      <c r="K156" s="58"/>
      <c r="L156" s="69"/>
      <c r="M156" s="69"/>
      <c r="N156" s="69"/>
      <c r="O156" s="69"/>
      <c r="P156" s="60"/>
      <c r="Q156" s="60"/>
      <c r="R156" s="58"/>
      <c r="S156" s="69"/>
      <c r="T156" s="69"/>
      <c r="U156" s="69"/>
      <c r="V156" s="61"/>
      <c r="W156" s="60"/>
      <c r="X156" s="61"/>
      <c r="Y156" s="60"/>
      <c r="Z156" s="61"/>
      <c r="AA156" s="61"/>
      <c r="AB156" s="60"/>
      <c r="AC156" s="60"/>
      <c r="AD156" s="20" t="str">
        <f t="shared" si="8"/>
        <v/>
      </c>
      <c r="AE156" s="60"/>
      <c r="AF156" s="193" t="str">
        <f t="shared" si="9"/>
        <v/>
      </c>
      <c r="AU156"/>
      <c r="AY156" s="81"/>
    </row>
    <row r="157" spans="1:51" x14ac:dyDescent="0.35">
      <c r="A157" s="163">
        <v>147</v>
      </c>
      <c r="B157" s="58"/>
      <c r="C157" s="58"/>
      <c r="D157" s="69"/>
      <c r="E157" s="69"/>
      <c r="F157" s="192" t="str">
        <f t="shared" si="7"/>
        <v/>
      </c>
      <c r="G157" s="69"/>
      <c r="H157" s="60"/>
      <c r="I157" s="60"/>
      <c r="J157" s="60"/>
      <c r="K157" s="58"/>
      <c r="L157" s="69"/>
      <c r="M157" s="69"/>
      <c r="N157" s="69"/>
      <c r="O157" s="69"/>
      <c r="P157" s="60"/>
      <c r="Q157" s="60"/>
      <c r="R157" s="58"/>
      <c r="S157" s="69"/>
      <c r="T157" s="69"/>
      <c r="U157" s="69"/>
      <c r="V157" s="61"/>
      <c r="W157" s="60"/>
      <c r="X157" s="61"/>
      <c r="Y157" s="60"/>
      <c r="Z157" s="61"/>
      <c r="AA157" s="61"/>
      <c r="AB157" s="60"/>
      <c r="AC157" s="60"/>
      <c r="AD157" s="20" t="str">
        <f t="shared" si="8"/>
        <v/>
      </c>
      <c r="AE157" s="60"/>
      <c r="AF157" s="193" t="str">
        <f t="shared" si="9"/>
        <v/>
      </c>
      <c r="AU157"/>
      <c r="AY157" s="81"/>
    </row>
    <row r="158" spans="1:51" x14ac:dyDescent="0.35">
      <c r="A158" s="163">
        <v>148</v>
      </c>
      <c r="B158" s="58"/>
      <c r="C158" s="58"/>
      <c r="D158" s="69"/>
      <c r="E158" s="69"/>
      <c r="F158" s="192" t="str">
        <f t="shared" si="7"/>
        <v/>
      </c>
      <c r="G158" s="69"/>
      <c r="H158" s="60"/>
      <c r="I158" s="60"/>
      <c r="J158" s="60"/>
      <c r="K158" s="58"/>
      <c r="L158" s="69"/>
      <c r="M158" s="69"/>
      <c r="N158" s="69"/>
      <c r="O158" s="69"/>
      <c r="P158" s="60"/>
      <c r="Q158" s="60"/>
      <c r="R158" s="58"/>
      <c r="S158" s="69"/>
      <c r="T158" s="69"/>
      <c r="U158" s="69"/>
      <c r="V158" s="61"/>
      <c r="W158" s="60"/>
      <c r="X158" s="61"/>
      <c r="Y158" s="60"/>
      <c r="Z158" s="61"/>
      <c r="AA158" s="61"/>
      <c r="AB158" s="60"/>
      <c r="AC158" s="60"/>
      <c r="AD158" s="20" t="str">
        <f t="shared" si="8"/>
        <v/>
      </c>
      <c r="AE158" s="60"/>
      <c r="AF158" s="193" t="str">
        <f t="shared" si="9"/>
        <v/>
      </c>
      <c r="AU158"/>
      <c r="AY158" s="81"/>
    </row>
    <row r="159" spans="1:51" x14ac:dyDescent="0.35">
      <c r="A159" s="163">
        <v>149</v>
      </c>
      <c r="B159" s="58"/>
      <c r="C159" s="58"/>
      <c r="D159" s="69"/>
      <c r="E159" s="69"/>
      <c r="F159" s="192" t="str">
        <f t="shared" si="7"/>
        <v/>
      </c>
      <c r="G159" s="69"/>
      <c r="H159" s="60"/>
      <c r="I159" s="60"/>
      <c r="J159" s="60"/>
      <c r="K159" s="58"/>
      <c r="L159" s="69"/>
      <c r="M159" s="69"/>
      <c r="N159" s="69"/>
      <c r="O159" s="69"/>
      <c r="P159" s="60"/>
      <c r="Q159" s="60"/>
      <c r="R159" s="58"/>
      <c r="S159" s="69"/>
      <c r="T159" s="69"/>
      <c r="U159" s="69"/>
      <c r="V159" s="61"/>
      <c r="W159" s="60"/>
      <c r="X159" s="61"/>
      <c r="Y159" s="60"/>
      <c r="Z159" s="61"/>
      <c r="AA159" s="61"/>
      <c r="AB159" s="60"/>
      <c r="AC159" s="60"/>
      <c r="AD159" s="20" t="str">
        <f t="shared" si="8"/>
        <v/>
      </c>
      <c r="AE159" s="60"/>
      <c r="AF159" s="193" t="str">
        <f t="shared" si="9"/>
        <v/>
      </c>
      <c r="AU159"/>
      <c r="AY159" s="81"/>
    </row>
    <row r="160" spans="1:51" x14ac:dyDescent="0.35">
      <c r="A160" s="163">
        <v>150</v>
      </c>
      <c r="B160" s="58"/>
      <c r="C160" s="58"/>
      <c r="D160" s="69"/>
      <c r="E160" s="69"/>
      <c r="F160" s="192" t="str">
        <f t="shared" si="7"/>
        <v/>
      </c>
      <c r="G160" s="69"/>
      <c r="H160" s="60"/>
      <c r="I160" s="60"/>
      <c r="J160" s="60"/>
      <c r="K160" s="58"/>
      <c r="L160" s="69"/>
      <c r="M160" s="69"/>
      <c r="N160" s="69"/>
      <c r="O160" s="69"/>
      <c r="P160" s="60"/>
      <c r="Q160" s="60"/>
      <c r="R160" s="58"/>
      <c r="S160" s="69"/>
      <c r="T160" s="69"/>
      <c r="U160" s="69"/>
      <c r="V160" s="61"/>
      <c r="W160" s="60"/>
      <c r="X160" s="61"/>
      <c r="Y160" s="60"/>
      <c r="Z160" s="61"/>
      <c r="AA160" s="61"/>
      <c r="AB160" s="60"/>
      <c r="AC160" s="60"/>
      <c r="AD160" s="20" t="str">
        <f t="shared" si="8"/>
        <v/>
      </c>
      <c r="AE160" s="60"/>
      <c r="AF160" s="193" t="str">
        <f t="shared" si="9"/>
        <v/>
      </c>
      <c r="AU160"/>
      <c r="AY160" s="81"/>
    </row>
    <row r="161" spans="1:51" x14ac:dyDescent="0.35">
      <c r="A161" s="163">
        <v>151</v>
      </c>
      <c r="B161" s="58"/>
      <c r="C161" s="58"/>
      <c r="D161" s="69"/>
      <c r="E161" s="69"/>
      <c r="F161" s="192" t="str">
        <f t="shared" si="7"/>
        <v/>
      </c>
      <c r="G161" s="69"/>
      <c r="H161" s="60"/>
      <c r="I161" s="60"/>
      <c r="J161" s="60"/>
      <c r="K161" s="58"/>
      <c r="L161" s="69"/>
      <c r="M161" s="69"/>
      <c r="N161" s="69"/>
      <c r="O161" s="69"/>
      <c r="P161" s="60"/>
      <c r="Q161" s="60"/>
      <c r="R161" s="58"/>
      <c r="S161" s="69"/>
      <c r="T161" s="69"/>
      <c r="U161" s="69"/>
      <c r="V161" s="61"/>
      <c r="W161" s="60"/>
      <c r="X161" s="61"/>
      <c r="Y161" s="60"/>
      <c r="Z161" s="61"/>
      <c r="AA161" s="61"/>
      <c r="AB161" s="60"/>
      <c r="AC161" s="60"/>
      <c r="AD161" s="20" t="str">
        <f t="shared" si="8"/>
        <v/>
      </c>
      <c r="AE161" s="60"/>
      <c r="AF161" s="193" t="str">
        <f t="shared" si="9"/>
        <v/>
      </c>
      <c r="AU161"/>
      <c r="AY161" s="81"/>
    </row>
    <row r="162" spans="1:51" x14ac:dyDescent="0.35">
      <c r="A162" s="163">
        <v>152</v>
      </c>
      <c r="B162" s="58"/>
      <c r="C162" s="58"/>
      <c r="D162" s="69"/>
      <c r="E162" s="69"/>
      <c r="F162" s="192" t="str">
        <f t="shared" si="7"/>
        <v/>
      </c>
      <c r="G162" s="69"/>
      <c r="H162" s="60"/>
      <c r="I162" s="60"/>
      <c r="J162" s="60"/>
      <c r="K162" s="58"/>
      <c r="L162" s="69"/>
      <c r="M162" s="69"/>
      <c r="N162" s="69"/>
      <c r="O162" s="69"/>
      <c r="P162" s="60"/>
      <c r="Q162" s="60"/>
      <c r="R162" s="58"/>
      <c r="S162" s="69"/>
      <c r="T162" s="69"/>
      <c r="U162" s="69"/>
      <c r="V162" s="61"/>
      <c r="W162" s="60"/>
      <c r="X162" s="61"/>
      <c r="Y162" s="60"/>
      <c r="Z162" s="61"/>
      <c r="AA162" s="61"/>
      <c r="AB162" s="60"/>
      <c r="AC162" s="60"/>
      <c r="AD162" s="20" t="str">
        <f t="shared" si="8"/>
        <v/>
      </c>
      <c r="AE162" s="60"/>
      <c r="AF162" s="193" t="str">
        <f t="shared" si="9"/>
        <v/>
      </c>
      <c r="AU162"/>
      <c r="AY162" s="81"/>
    </row>
    <row r="163" spans="1:51" x14ac:dyDescent="0.35">
      <c r="A163" s="163">
        <v>153</v>
      </c>
      <c r="B163" s="58"/>
      <c r="C163" s="58"/>
      <c r="D163" s="69"/>
      <c r="E163" s="69"/>
      <c r="F163" s="192" t="str">
        <f t="shared" si="7"/>
        <v/>
      </c>
      <c r="G163" s="69"/>
      <c r="H163" s="60"/>
      <c r="I163" s="60"/>
      <c r="J163" s="60"/>
      <c r="K163" s="58"/>
      <c r="L163" s="69"/>
      <c r="M163" s="69"/>
      <c r="N163" s="69"/>
      <c r="O163" s="69"/>
      <c r="P163" s="60"/>
      <c r="Q163" s="60"/>
      <c r="R163" s="58"/>
      <c r="S163" s="69"/>
      <c r="T163" s="69"/>
      <c r="U163" s="69"/>
      <c r="V163" s="61"/>
      <c r="W163" s="60"/>
      <c r="X163" s="61"/>
      <c r="Y163" s="60"/>
      <c r="Z163" s="61"/>
      <c r="AA163" s="61"/>
      <c r="AB163" s="60"/>
      <c r="AC163" s="60"/>
      <c r="AD163" s="20" t="str">
        <f t="shared" si="8"/>
        <v/>
      </c>
      <c r="AE163" s="60"/>
      <c r="AF163" s="193" t="str">
        <f t="shared" si="9"/>
        <v/>
      </c>
      <c r="AU163"/>
      <c r="AY163" s="81"/>
    </row>
    <row r="164" spans="1:51" x14ac:dyDescent="0.35">
      <c r="A164" s="163">
        <v>154</v>
      </c>
      <c r="B164" s="58"/>
      <c r="C164" s="58"/>
      <c r="D164" s="69"/>
      <c r="E164" s="69"/>
      <c r="F164" s="192" t="str">
        <f t="shared" si="7"/>
        <v/>
      </c>
      <c r="G164" s="69"/>
      <c r="H164" s="60"/>
      <c r="I164" s="60"/>
      <c r="J164" s="60"/>
      <c r="K164" s="58"/>
      <c r="L164" s="69"/>
      <c r="M164" s="69"/>
      <c r="N164" s="69"/>
      <c r="O164" s="69"/>
      <c r="P164" s="60"/>
      <c r="Q164" s="60"/>
      <c r="R164" s="58"/>
      <c r="S164" s="69"/>
      <c r="T164" s="69"/>
      <c r="U164" s="69"/>
      <c r="V164" s="61"/>
      <c r="W164" s="60"/>
      <c r="X164" s="61"/>
      <c r="Y164" s="60"/>
      <c r="Z164" s="61"/>
      <c r="AA164" s="61"/>
      <c r="AB164" s="60"/>
      <c r="AC164" s="60"/>
      <c r="AD164" s="20" t="str">
        <f t="shared" si="8"/>
        <v/>
      </c>
      <c r="AE164" s="60"/>
      <c r="AF164" s="193" t="str">
        <f t="shared" si="9"/>
        <v/>
      </c>
      <c r="AU164"/>
      <c r="AY164" s="81"/>
    </row>
    <row r="165" spans="1:51" x14ac:dyDescent="0.35">
      <c r="A165" s="163">
        <v>155</v>
      </c>
      <c r="B165" s="58"/>
      <c r="C165" s="58"/>
      <c r="D165" s="69"/>
      <c r="E165" s="69"/>
      <c r="F165" s="192" t="str">
        <f t="shared" si="7"/>
        <v/>
      </c>
      <c r="G165" s="69"/>
      <c r="H165" s="60"/>
      <c r="I165" s="60"/>
      <c r="J165" s="60"/>
      <c r="K165" s="58"/>
      <c r="L165" s="69"/>
      <c r="M165" s="69"/>
      <c r="N165" s="69"/>
      <c r="O165" s="69"/>
      <c r="P165" s="60"/>
      <c r="Q165" s="60"/>
      <c r="R165" s="58"/>
      <c r="S165" s="69"/>
      <c r="T165" s="69"/>
      <c r="U165" s="69"/>
      <c r="V165" s="61"/>
      <c r="W165" s="60"/>
      <c r="X165" s="61"/>
      <c r="Y165" s="60"/>
      <c r="Z165" s="61"/>
      <c r="AA165" s="61"/>
      <c r="AB165" s="60"/>
      <c r="AC165" s="60"/>
      <c r="AD165" s="20" t="str">
        <f t="shared" si="8"/>
        <v/>
      </c>
      <c r="AE165" s="60"/>
      <c r="AF165" s="193" t="str">
        <f t="shared" si="9"/>
        <v/>
      </c>
      <c r="AU165"/>
      <c r="AY165" s="81"/>
    </row>
    <row r="166" spans="1:51" x14ac:dyDescent="0.35">
      <c r="A166" s="163">
        <v>156</v>
      </c>
      <c r="B166" s="58"/>
      <c r="C166" s="58"/>
      <c r="D166" s="69"/>
      <c r="E166" s="69"/>
      <c r="F166" s="192" t="str">
        <f t="shared" si="7"/>
        <v/>
      </c>
      <c r="G166" s="69"/>
      <c r="H166" s="60"/>
      <c r="I166" s="60"/>
      <c r="J166" s="60"/>
      <c r="K166" s="58"/>
      <c r="L166" s="69"/>
      <c r="M166" s="69"/>
      <c r="N166" s="69"/>
      <c r="O166" s="69"/>
      <c r="P166" s="60"/>
      <c r="Q166" s="60"/>
      <c r="R166" s="58"/>
      <c r="S166" s="69"/>
      <c r="T166" s="69"/>
      <c r="U166" s="69"/>
      <c r="V166" s="61"/>
      <c r="W166" s="60"/>
      <c r="X166" s="61"/>
      <c r="Y166" s="60"/>
      <c r="Z166" s="61"/>
      <c r="AA166" s="61"/>
      <c r="AB166" s="60"/>
      <c r="AC166" s="60"/>
      <c r="AD166" s="20" t="str">
        <f t="shared" si="8"/>
        <v/>
      </c>
      <c r="AE166" s="60"/>
      <c r="AF166" s="193" t="str">
        <f t="shared" si="9"/>
        <v/>
      </c>
      <c r="AU166"/>
      <c r="AY166" s="81"/>
    </row>
    <row r="167" spans="1:51" x14ac:dyDescent="0.35">
      <c r="A167" s="163">
        <v>157</v>
      </c>
      <c r="B167" s="58"/>
      <c r="C167" s="58"/>
      <c r="D167" s="69"/>
      <c r="E167" s="69"/>
      <c r="F167" s="192" t="str">
        <f t="shared" si="7"/>
        <v/>
      </c>
      <c r="G167" s="69"/>
      <c r="H167" s="60"/>
      <c r="I167" s="60"/>
      <c r="J167" s="60"/>
      <c r="K167" s="58"/>
      <c r="L167" s="69"/>
      <c r="M167" s="69"/>
      <c r="N167" s="69"/>
      <c r="O167" s="69"/>
      <c r="P167" s="60"/>
      <c r="Q167" s="60"/>
      <c r="R167" s="58"/>
      <c r="S167" s="69"/>
      <c r="T167" s="69"/>
      <c r="U167" s="69"/>
      <c r="V167" s="61"/>
      <c r="W167" s="60"/>
      <c r="X167" s="61"/>
      <c r="Y167" s="60"/>
      <c r="Z167" s="61"/>
      <c r="AA167" s="61"/>
      <c r="AB167" s="60"/>
      <c r="AC167" s="60"/>
      <c r="AD167" s="20" t="str">
        <f t="shared" si="8"/>
        <v/>
      </c>
      <c r="AE167" s="60"/>
      <c r="AF167" s="193" t="str">
        <f t="shared" si="9"/>
        <v/>
      </c>
      <c r="AU167"/>
      <c r="AY167" s="81"/>
    </row>
    <row r="168" spans="1:51" x14ac:dyDescent="0.35">
      <c r="A168" s="163">
        <v>158</v>
      </c>
      <c r="B168" s="58"/>
      <c r="C168" s="58"/>
      <c r="D168" s="69"/>
      <c r="E168" s="69"/>
      <c r="F168" s="192" t="str">
        <f t="shared" si="7"/>
        <v/>
      </c>
      <c r="G168" s="69"/>
      <c r="H168" s="60"/>
      <c r="I168" s="60"/>
      <c r="J168" s="60"/>
      <c r="K168" s="58"/>
      <c r="L168" s="69"/>
      <c r="M168" s="69"/>
      <c r="N168" s="69"/>
      <c r="O168" s="69"/>
      <c r="P168" s="60"/>
      <c r="Q168" s="60"/>
      <c r="R168" s="58"/>
      <c r="S168" s="69"/>
      <c r="T168" s="69"/>
      <c r="U168" s="69"/>
      <c r="V168" s="61"/>
      <c r="W168" s="60"/>
      <c r="X168" s="61"/>
      <c r="Y168" s="60"/>
      <c r="Z168" s="61"/>
      <c r="AA168" s="61"/>
      <c r="AB168" s="60"/>
      <c r="AC168" s="60"/>
      <c r="AD168" s="20" t="str">
        <f t="shared" si="8"/>
        <v/>
      </c>
      <c r="AE168" s="60"/>
      <c r="AF168" s="193" t="str">
        <f t="shared" si="9"/>
        <v/>
      </c>
      <c r="AU168"/>
      <c r="AY168" s="81"/>
    </row>
    <row r="169" spans="1:51" x14ac:dyDescent="0.35">
      <c r="A169" s="163">
        <v>159</v>
      </c>
      <c r="B169" s="58"/>
      <c r="C169" s="58"/>
      <c r="D169" s="69"/>
      <c r="E169" s="69"/>
      <c r="F169" s="192" t="str">
        <f t="shared" si="7"/>
        <v/>
      </c>
      <c r="G169" s="69"/>
      <c r="H169" s="60"/>
      <c r="I169" s="60"/>
      <c r="J169" s="60"/>
      <c r="K169" s="58"/>
      <c r="L169" s="69"/>
      <c r="M169" s="69"/>
      <c r="N169" s="69"/>
      <c r="O169" s="69"/>
      <c r="P169" s="60"/>
      <c r="Q169" s="60"/>
      <c r="R169" s="58"/>
      <c r="S169" s="69"/>
      <c r="T169" s="69"/>
      <c r="U169" s="69"/>
      <c r="V169" s="61"/>
      <c r="W169" s="60"/>
      <c r="X169" s="61"/>
      <c r="Y169" s="60"/>
      <c r="Z169" s="61"/>
      <c r="AA169" s="61"/>
      <c r="AB169" s="60"/>
      <c r="AC169" s="60"/>
      <c r="AD169" s="20" t="str">
        <f t="shared" si="8"/>
        <v/>
      </c>
      <c r="AE169" s="60"/>
      <c r="AF169" s="193" t="str">
        <f t="shared" si="9"/>
        <v/>
      </c>
      <c r="AU169"/>
      <c r="AY169" s="81"/>
    </row>
    <row r="170" spans="1:51" x14ac:dyDescent="0.35">
      <c r="A170" s="163">
        <v>160</v>
      </c>
      <c r="B170" s="58"/>
      <c r="C170" s="58"/>
      <c r="D170" s="69"/>
      <c r="E170" s="69"/>
      <c r="F170" s="192" t="str">
        <f t="shared" si="7"/>
        <v/>
      </c>
      <c r="G170" s="69"/>
      <c r="H170" s="60"/>
      <c r="I170" s="60"/>
      <c r="J170" s="60"/>
      <c r="K170" s="58"/>
      <c r="L170" s="69"/>
      <c r="M170" s="69"/>
      <c r="N170" s="69"/>
      <c r="O170" s="69"/>
      <c r="P170" s="60"/>
      <c r="Q170" s="60"/>
      <c r="R170" s="58"/>
      <c r="S170" s="69"/>
      <c r="T170" s="69"/>
      <c r="U170" s="69"/>
      <c r="V170" s="61"/>
      <c r="W170" s="60"/>
      <c r="X170" s="61"/>
      <c r="Y170" s="60"/>
      <c r="Z170" s="61"/>
      <c r="AA170" s="61"/>
      <c r="AB170" s="60"/>
      <c r="AC170" s="60"/>
      <c r="AD170" s="20" t="str">
        <f t="shared" si="8"/>
        <v/>
      </c>
      <c r="AE170" s="60"/>
      <c r="AF170" s="193" t="str">
        <f t="shared" si="9"/>
        <v/>
      </c>
      <c r="AU170"/>
      <c r="AY170" s="81"/>
    </row>
    <row r="171" spans="1:51" x14ac:dyDescent="0.35">
      <c r="A171" s="163">
        <v>161</v>
      </c>
      <c r="B171" s="58"/>
      <c r="C171" s="58"/>
      <c r="D171" s="69"/>
      <c r="E171" s="69"/>
      <c r="F171" s="192" t="str">
        <f t="shared" si="7"/>
        <v/>
      </c>
      <c r="G171" s="69"/>
      <c r="H171" s="60"/>
      <c r="I171" s="60"/>
      <c r="J171" s="60"/>
      <c r="K171" s="58"/>
      <c r="L171" s="69"/>
      <c r="M171" s="69"/>
      <c r="N171" s="69"/>
      <c r="O171" s="69"/>
      <c r="P171" s="60"/>
      <c r="Q171" s="60"/>
      <c r="R171" s="58"/>
      <c r="S171" s="69"/>
      <c r="T171" s="69"/>
      <c r="U171" s="69"/>
      <c r="V171" s="61"/>
      <c r="W171" s="60"/>
      <c r="X171" s="61"/>
      <c r="Y171" s="60"/>
      <c r="Z171" s="61"/>
      <c r="AA171" s="61"/>
      <c r="AB171" s="60"/>
      <c r="AC171" s="60"/>
      <c r="AD171" s="20" t="str">
        <f t="shared" si="8"/>
        <v/>
      </c>
      <c r="AE171" s="60"/>
      <c r="AF171" s="193" t="str">
        <f t="shared" si="9"/>
        <v/>
      </c>
      <c r="AU171"/>
      <c r="AY171" s="81"/>
    </row>
    <row r="172" spans="1:51" x14ac:dyDescent="0.35">
      <c r="A172" s="163">
        <v>162</v>
      </c>
      <c r="B172" s="58"/>
      <c r="C172" s="58"/>
      <c r="D172" s="69"/>
      <c r="E172" s="69"/>
      <c r="F172" s="192" t="str">
        <f t="shared" si="7"/>
        <v/>
      </c>
      <c r="G172" s="69"/>
      <c r="H172" s="60"/>
      <c r="I172" s="60"/>
      <c r="J172" s="60"/>
      <c r="K172" s="58"/>
      <c r="L172" s="69"/>
      <c r="M172" s="69"/>
      <c r="N172" s="69"/>
      <c r="O172" s="69"/>
      <c r="P172" s="60"/>
      <c r="Q172" s="60"/>
      <c r="R172" s="58"/>
      <c r="S172" s="69"/>
      <c r="T172" s="69"/>
      <c r="U172" s="69"/>
      <c r="V172" s="61"/>
      <c r="W172" s="60"/>
      <c r="X172" s="61"/>
      <c r="Y172" s="60"/>
      <c r="Z172" s="61"/>
      <c r="AA172" s="61"/>
      <c r="AB172" s="60"/>
      <c r="AC172" s="60"/>
      <c r="AD172" s="20" t="str">
        <f t="shared" si="8"/>
        <v/>
      </c>
      <c r="AE172" s="60"/>
      <c r="AF172" s="193" t="str">
        <f t="shared" si="9"/>
        <v/>
      </c>
      <c r="AU172"/>
      <c r="AY172" s="81"/>
    </row>
    <row r="173" spans="1:51" x14ac:dyDescent="0.35">
      <c r="A173" s="163">
        <v>163</v>
      </c>
      <c r="B173" s="58"/>
      <c r="C173" s="58"/>
      <c r="D173" s="69"/>
      <c r="E173" s="69"/>
      <c r="F173" s="192" t="str">
        <f t="shared" si="7"/>
        <v/>
      </c>
      <c r="G173" s="69"/>
      <c r="H173" s="60"/>
      <c r="I173" s="60"/>
      <c r="J173" s="60"/>
      <c r="K173" s="58"/>
      <c r="L173" s="69"/>
      <c r="M173" s="69"/>
      <c r="N173" s="69"/>
      <c r="O173" s="69"/>
      <c r="P173" s="60"/>
      <c r="Q173" s="60"/>
      <c r="R173" s="58"/>
      <c r="S173" s="69"/>
      <c r="T173" s="69"/>
      <c r="U173" s="69"/>
      <c r="V173" s="61"/>
      <c r="W173" s="60"/>
      <c r="X173" s="61"/>
      <c r="Y173" s="60"/>
      <c r="Z173" s="61"/>
      <c r="AA173" s="61"/>
      <c r="AB173" s="60"/>
      <c r="AC173" s="60"/>
      <c r="AD173" s="20" t="str">
        <f t="shared" si="8"/>
        <v/>
      </c>
      <c r="AE173" s="60"/>
      <c r="AF173" s="193" t="str">
        <f t="shared" si="9"/>
        <v/>
      </c>
      <c r="AU173"/>
      <c r="AY173" s="81"/>
    </row>
    <row r="174" spans="1:51" x14ac:dyDescent="0.35">
      <c r="A174" s="163">
        <v>164</v>
      </c>
      <c r="B174" s="58"/>
      <c r="C174" s="58"/>
      <c r="D174" s="69"/>
      <c r="E174" s="69"/>
      <c r="F174" s="192" t="str">
        <f t="shared" si="7"/>
        <v/>
      </c>
      <c r="G174" s="69"/>
      <c r="H174" s="60"/>
      <c r="I174" s="60"/>
      <c r="J174" s="60"/>
      <c r="K174" s="58"/>
      <c r="L174" s="69"/>
      <c r="M174" s="69"/>
      <c r="N174" s="69"/>
      <c r="O174" s="69"/>
      <c r="P174" s="60"/>
      <c r="Q174" s="60"/>
      <c r="R174" s="58"/>
      <c r="S174" s="69"/>
      <c r="T174" s="69"/>
      <c r="U174" s="69"/>
      <c r="V174" s="61"/>
      <c r="W174" s="60"/>
      <c r="X174" s="61"/>
      <c r="Y174" s="60"/>
      <c r="Z174" s="61"/>
      <c r="AA174" s="61"/>
      <c r="AB174" s="60"/>
      <c r="AC174" s="60"/>
      <c r="AD174" s="20" t="str">
        <f t="shared" si="8"/>
        <v/>
      </c>
      <c r="AE174" s="60"/>
      <c r="AF174" s="193" t="str">
        <f t="shared" si="9"/>
        <v/>
      </c>
      <c r="AU174"/>
      <c r="AY174" s="81"/>
    </row>
    <row r="175" spans="1:51" x14ac:dyDescent="0.35">
      <c r="A175" s="163">
        <v>165</v>
      </c>
      <c r="B175" s="58"/>
      <c r="C175" s="58"/>
      <c r="D175" s="69"/>
      <c r="E175" s="69"/>
      <c r="F175" s="192" t="str">
        <f t="shared" si="7"/>
        <v/>
      </c>
      <c r="G175" s="69"/>
      <c r="H175" s="60"/>
      <c r="I175" s="60"/>
      <c r="J175" s="60"/>
      <c r="K175" s="58"/>
      <c r="L175" s="69"/>
      <c r="M175" s="69"/>
      <c r="N175" s="69"/>
      <c r="O175" s="69"/>
      <c r="P175" s="60"/>
      <c r="Q175" s="60"/>
      <c r="R175" s="58"/>
      <c r="S175" s="69"/>
      <c r="T175" s="69"/>
      <c r="U175" s="69"/>
      <c r="V175" s="61"/>
      <c r="W175" s="60"/>
      <c r="X175" s="61"/>
      <c r="Y175" s="60"/>
      <c r="Z175" s="61"/>
      <c r="AA175" s="61"/>
      <c r="AB175" s="60"/>
      <c r="AC175" s="60"/>
      <c r="AD175" s="20" t="str">
        <f t="shared" si="8"/>
        <v/>
      </c>
      <c r="AE175" s="60"/>
      <c r="AF175" s="193" t="str">
        <f t="shared" si="9"/>
        <v/>
      </c>
      <c r="AU175"/>
      <c r="AY175" s="81"/>
    </row>
    <row r="176" spans="1:51" x14ac:dyDescent="0.35">
      <c r="A176" s="163">
        <v>166</v>
      </c>
      <c r="B176" s="58"/>
      <c r="C176" s="58"/>
      <c r="D176" s="69"/>
      <c r="E176" s="69"/>
      <c r="F176" s="192" t="str">
        <f t="shared" si="7"/>
        <v/>
      </c>
      <c r="G176" s="69"/>
      <c r="H176" s="60"/>
      <c r="I176" s="60"/>
      <c r="J176" s="60"/>
      <c r="K176" s="58"/>
      <c r="L176" s="69"/>
      <c r="M176" s="69"/>
      <c r="N176" s="69"/>
      <c r="O176" s="69"/>
      <c r="P176" s="60"/>
      <c r="Q176" s="60"/>
      <c r="R176" s="58"/>
      <c r="S176" s="69"/>
      <c r="T176" s="69"/>
      <c r="U176" s="69"/>
      <c r="V176" s="61"/>
      <c r="W176" s="60"/>
      <c r="X176" s="61"/>
      <c r="Y176" s="60"/>
      <c r="Z176" s="61"/>
      <c r="AA176" s="61"/>
      <c r="AB176" s="60"/>
      <c r="AC176" s="60"/>
      <c r="AD176" s="20" t="str">
        <f t="shared" si="8"/>
        <v/>
      </c>
      <c r="AE176" s="60"/>
      <c r="AF176" s="193" t="str">
        <f t="shared" si="9"/>
        <v/>
      </c>
      <c r="AU176"/>
      <c r="AY176" s="81"/>
    </row>
    <row r="177" spans="1:51" x14ac:dyDescent="0.35">
      <c r="A177" s="163">
        <v>167</v>
      </c>
      <c r="B177" s="58"/>
      <c r="C177" s="58"/>
      <c r="D177" s="69"/>
      <c r="E177" s="69"/>
      <c r="F177" s="192" t="str">
        <f t="shared" si="7"/>
        <v/>
      </c>
      <c r="G177" s="69"/>
      <c r="H177" s="60"/>
      <c r="I177" s="60"/>
      <c r="J177" s="60"/>
      <c r="K177" s="58"/>
      <c r="L177" s="69"/>
      <c r="M177" s="69"/>
      <c r="N177" s="69"/>
      <c r="O177" s="69"/>
      <c r="P177" s="60"/>
      <c r="Q177" s="60"/>
      <c r="R177" s="58"/>
      <c r="S177" s="69"/>
      <c r="T177" s="69"/>
      <c r="U177" s="69"/>
      <c r="V177" s="61"/>
      <c r="W177" s="60"/>
      <c r="X177" s="61"/>
      <c r="Y177" s="60"/>
      <c r="Z177" s="61"/>
      <c r="AA177" s="61"/>
      <c r="AB177" s="60"/>
      <c r="AC177" s="60"/>
      <c r="AD177" s="20" t="str">
        <f t="shared" si="8"/>
        <v/>
      </c>
      <c r="AE177" s="60"/>
      <c r="AF177" s="193" t="str">
        <f t="shared" si="9"/>
        <v/>
      </c>
      <c r="AU177"/>
      <c r="AY177" s="81"/>
    </row>
    <row r="178" spans="1:51" x14ac:dyDescent="0.35">
      <c r="A178" s="163">
        <v>168</v>
      </c>
      <c r="B178" s="58"/>
      <c r="C178" s="58"/>
      <c r="D178" s="69"/>
      <c r="E178" s="69"/>
      <c r="F178" s="192" t="str">
        <f t="shared" si="7"/>
        <v/>
      </c>
      <c r="G178" s="69"/>
      <c r="H178" s="60"/>
      <c r="I178" s="60"/>
      <c r="J178" s="60"/>
      <c r="K178" s="58"/>
      <c r="L178" s="69"/>
      <c r="M178" s="69"/>
      <c r="N178" s="69"/>
      <c r="O178" s="69"/>
      <c r="P178" s="60"/>
      <c r="Q178" s="60"/>
      <c r="R178" s="58"/>
      <c r="S178" s="69"/>
      <c r="T178" s="69"/>
      <c r="U178" s="69"/>
      <c r="V178" s="61"/>
      <c r="W178" s="60"/>
      <c r="X178" s="61"/>
      <c r="Y178" s="60"/>
      <c r="Z178" s="61"/>
      <c r="AA178" s="61"/>
      <c r="AB178" s="60"/>
      <c r="AC178" s="60"/>
      <c r="AD178" s="20" t="str">
        <f t="shared" si="8"/>
        <v/>
      </c>
      <c r="AE178" s="60"/>
      <c r="AF178" s="193" t="str">
        <f t="shared" si="9"/>
        <v/>
      </c>
      <c r="AU178"/>
      <c r="AY178" s="81"/>
    </row>
    <row r="179" spans="1:51" x14ac:dyDescent="0.35">
      <c r="A179" s="163">
        <v>169</v>
      </c>
      <c r="B179" s="58"/>
      <c r="C179" s="58"/>
      <c r="D179" s="69"/>
      <c r="E179" s="69"/>
      <c r="F179" s="192" t="str">
        <f t="shared" si="7"/>
        <v/>
      </c>
      <c r="G179" s="69"/>
      <c r="H179" s="60"/>
      <c r="I179" s="60"/>
      <c r="J179" s="60"/>
      <c r="K179" s="58"/>
      <c r="L179" s="69"/>
      <c r="M179" s="69"/>
      <c r="N179" s="69"/>
      <c r="O179" s="69"/>
      <c r="P179" s="60"/>
      <c r="Q179" s="60"/>
      <c r="R179" s="58"/>
      <c r="S179" s="69"/>
      <c r="T179" s="69"/>
      <c r="U179" s="69"/>
      <c r="V179" s="61"/>
      <c r="W179" s="60"/>
      <c r="X179" s="61"/>
      <c r="Y179" s="60"/>
      <c r="Z179" s="61"/>
      <c r="AA179" s="61"/>
      <c r="AB179" s="60"/>
      <c r="AC179" s="60"/>
      <c r="AD179" s="20" t="str">
        <f t="shared" si="8"/>
        <v/>
      </c>
      <c r="AE179" s="60"/>
      <c r="AF179" s="193" t="str">
        <f t="shared" si="9"/>
        <v/>
      </c>
      <c r="AU179"/>
      <c r="AY179" s="81"/>
    </row>
    <row r="180" spans="1:51" x14ac:dyDescent="0.35">
      <c r="A180" s="163">
        <v>170</v>
      </c>
      <c r="B180" s="58"/>
      <c r="C180" s="58"/>
      <c r="D180" s="69"/>
      <c r="E180" s="69"/>
      <c r="F180" s="192" t="str">
        <f t="shared" si="7"/>
        <v/>
      </c>
      <c r="G180" s="69"/>
      <c r="H180" s="60"/>
      <c r="I180" s="60"/>
      <c r="J180" s="60"/>
      <c r="K180" s="58"/>
      <c r="L180" s="69"/>
      <c r="M180" s="69"/>
      <c r="N180" s="69"/>
      <c r="O180" s="69"/>
      <c r="P180" s="60"/>
      <c r="Q180" s="60"/>
      <c r="R180" s="58"/>
      <c r="S180" s="69"/>
      <c r="T180" s="69"/>
      <c r="U180" s="69"/>
      <c r="V180" s="61"/>
      <c r="W180" s="60"/>
      <c r="X180" s="61"/>
      <c r="Y180" s="60"/>
      <c r="Z180" s="61"/>
      <c r="AA180" s="61"/>
      <c r="AB180" s="60"/>
      <c r="AC180" s="60"/>
      <c r="AD180" s="20" t="str">
        <f t="shared" si="8"/>
        <v/>
      </c>
      <c r="AE180" s="60"/>
      <c r="AF180" s="193" t="str">
        <f t="shared" si="9"/>
        <v/>
      </c>
      <c r="AU180"/>
      <c r="AY180" s="81"/>
    </row>
    <row r="181" spans="1:51" x14ac:dyDescent="0.35">
      <c r="A181" s="163">
        <v>171</v>
      </c>
      <c r="B181" s="58"/>
      <c r="C181" s="58"/>
      <c r="D181" s="69"/>
      <c r="E181" s="69"/>
      <c r="F181" s="192" t="str">
        <f t="shared" si="7"/>
        <v/>
      </c>
      <c r="G181" s="69"/>
      <c r="H181" s="60"/>
      <c r="I181" s="60"/>
      <c r="J181" s="60"/>
      <c r="K181" s="58"/>
      <c r="L181" s="69"/>
      <c r="M181" s="69"/>
      <c r="N181" s="69"/>
      <c r="O181" s="69"/>
      <c r="P181" s="60"/>
      <c r="Q181" s="60"/>
      <c r="R181" s="58"/>
      <c r="S181" s="69"/>
      <c r="T181" s="69"/>
      <c r="U181" s="69"/>
      <c r="V181" s="61"/>
      <c r="W181" s="60"/>
      <c r="X181" s="61"/>
      <c r="Y181" s="60"/>
      <c r="Z181" s="61"/>
      <c r="AA181" s="61"/>
      <c r="AB181" s="60"/>
      <c r="AC181" s="60"/>
      <c r="AD181" s="20" t="str">
        <f t="shared" si="8"/>
        <v/>
      </c>
      <c r="AE181" s="60"/>
      <c r="AF181" s="193" t="str">
        <f t="shared" si="9"/>
        <v/>
      </c>
      <c r="AU181"/>
      <c r="AY181" s="81"/>
    </row>
    <row r="182" spans="1:51" x14ac:dyDescent="0.35">
      <c r="A182" s="163">
        <v>172</v>
      </c>
      <c r="B182" s="58"/>
      <c r="C182" s="58"/>
      <c r="D182" s="69"/>
      <c r="E182" s="69"/>
      <c r="F182" s="192" t="str">
        <f t="shared" si="7"/>
        <v/>
      </c>
      <c r="G182" s="69"/>
      <c r="H182" s="60"/>
      <c r="I182" s="60"/>
      <c r="J182" s="60"/>
      <c r="K182" s="58"/>
      <c r="L182" s="69"/>
      <c r="M182" s="69"/>
      <c r="N182" s="69"/>
      <c r="O182" s="69"/>
      <c r="P182" s="60"/>
      <c r="Q182" s="60"/>
      <c r="R182" s="58"/>
      <c r="S182" s="69"/>
      <c r="T182" s="69"/>
      <c r="U182" s="69"/>
      <c r="V182" s="61"/>
      <c r="W182" s="60"/>
      <c r="X182" s="61"/>
      <c r="Y182" s="60"/>
      <c r="Z182" s="61"/>
      <c r="AA182" s="61"/>
      <c r="AB182" s="60"/>
      <c r="AC182" s="60"/>
      <c r="AD182" s="20" t="str">
        <f t="shared" si="8"/>
        <v/>
      </c>
      <c r="AE182" s="60"/>
      <c r="AF182" s="193" t="str">
        <f t="shared" si="9"/>
        <v/>
      </c>
      <c r="AU182"/>
      <c r="AY182" s="81"/>
    </row>
    <row r="183" spans="1:51" x14ac:dyDescent="0.35">
      <c r="A183" s="163">
        <v>173</v>
      </c>
      <c r="B183" s="58"/>
      <c r="C183" s="58"/>
      <c r="D183" s="69"/>
      <c r="E183" s="69"/>
      <c r="F183" s="192" t="str">
        <f t="shared" si="7"/>
        <v/>
      </c>
      <c r="G183" s="69"/>
      <c r="H183" s="60"/>
      <c r="I183" s="60"/>
      <c r="J183" s="60"/>
      <c r="K183" s="58"/>
      <c r="L183" s="69"/>
      <c r="M183" s="69"/>
      <c r="N183" s="69"/>
      <c r="O183" s="69"/>
      <c r="P183" s="60"/>
      <c r="Q183" s="60"/>
      <c r="R183" s="58"/>
      <c r="S183" s="69"/>
      <c r="T183" s="69"/>
      <c r="U183" s="69"/>
      <c r="V183" s="61"/>
      <c r="W183" s="60"/>
      <c r="X183" s="61"/>
      <c r="Y183" s="60"/>
      <c r="Z183" s="61"/>
      <c r="AA183" s="61"/>
      <c r="AB183" s="60"/>
      <c r="AC183" s="60"/>
      <c r="AD183" s="20" t="str">
        <f t="shared" si="8"/>
        <v/>
      </c>
      <c r="AE183" s="60"/>
      <c r="AF183" s="193" t="str">
        <f t="shared" si="9"/>
        <v/>
      </c>
      <c r="AU183"/>
      <c r="AY183" s="81"/>
    </row>
    <row r="184" spans="1:51" x14ac:dyDescent="0.35">
      <c r="A184" s="163">
        <v>174</v>
      </c>
      <c r="B184" s="58"/>
      <c r="C184" s="58"/>
      <c r="D184" s="69"/>
      <c r="E184" s="69"/>
      <c r="F184" s="192" t="str">
        <f t="shared" si="7"/>
        <v/>
      </c>
      <c r="G184" s="69"/>
      <c r="H184" s="60"/>
      <c r="I184" s="60"/>
      <c r="J184" s="60"/>
      <c r="K184" s="58"/>
      <c r="L184" s="69"/>
      <c r="M184" s="69"/>
      <c r="N184" s="69"/>
      <c r="O184" s="69"/>
      <c r="P184" s="60"/>
      <c r="Q184" s="60"/>
      <c r="R184" s="58"/>
      <c r="S184" s="69"/>
      <c r="T184" s="69"/>
      <c r="U184" s="69"/>
      <c r="V184" s="61"/>
      <c r="W184" s="60"/>
      <c r="X184" s="61"/>
      <c r="Y184" s="60"/>
      <c r="Z184" s="61"/>
      <c r="AA184" s="61"/>
      <c r="AB184" s="60"/>
      <c r="AC184" s="60"/>
      <c r="AD184" s="20" t="str">
        <f t="shared" si="8"/>
        <v/>
      </c>
      <c r="AE184" s="60"/>
      <c r="AF184" s="193" t="str">
        <f t="shared" si="9"/>
        <v/>
      </c>
      <c r="AU184"/>
      <c r="AY184" s="81"/>
    </row>
    <row r="185" spans="1:51" x14ac:dyDescent="0.35">
      <c r="A185" s="163">
        <v>175</v>
      </c>
      <c r="B185" s="58"/>
      <c r="C185" s="58"/>
      <c r="D185" s="69"/>
      <c r="E185" s="69"/>
      <c r="F185" s="192" t="str">
        <f t="shared" si="7"/>
        <v/>
      </c>
      <c r="G185" s="69"/>
      <c r="H185" s="60"/>
      <c r="I185" s="60"/>
      <c r="J185" s="60"/>
      <c r="K185" s="58"/>
      <c r="L185" s="69"/>
      <c r="M185" s="69"/>
      <c r="N185" s="69"/>
      <c r="O185" s="69"/>
      <c r="P185" s="60"/>
      <c r="Q185" s="60"/>
      <c r="R185" s="58"/>
      <c r="S185" s="69"/>
      <c r="T185" s="69"/>
      <c r="U185" s="69"/>
      <c r="V185" s="61"/>
      <c r="W185" s="60"/>
      <c r="X185" s="61"/>
      <c r="Y185" s="60"/>
      <c r="Z185" s="61"/>
      <c r="AA185" s="61"/>
      <c r="AB185" s="60"/>
      <c r="AC185" s="60"/>
      <c r="AD185" s="20" t="str">
        <f t="shared" si="8"/>
        <v/>
      </c>
      <c r="AE185" s="60"/>
      <c r="AF185" s="193" t="str">
        <f t="shared" si="9"/>
        <v/>
      </c>
      <c r="AU185"/>
      <c r="AY185" s="81"/>
    </row>
    <row r="186" spans="1:51" x14ac:dyDescent="0.35">
      <c r="A186" s="163">
        <v>176</v>
      </c>
      <c r="B186" s="58"/>
      <c r="C186" s="58"/>
      <c r="D186" s="69"/>
      <c r="E186" s="69"/>
      <c r="F186" s="192" t="str">
        <f t="shared" si="7"/>
        <v/>
      </c>
      <c r="G186" s="69"/>
      <c r="H186" s="60"/>
      <c r="I186" s="60"/>
      <c r="J186" s="60"/>
      <c r="K186" s="58"/>
      <c r="L186" s="69"/>
      <c r="M186" s="69"/>
      <c r="N186" s="69"/>
      <c r="O186" s="69"/>
      <c r="P186" s="60"/>
      <c r="Q186" s="60"/>
      <c r="R186" s="58"/>
      <c r="S186" s="69"/>
      <c r="T186" s="69"/>
      <c r="U186" s="69"/>
      <c r="V186" s="61"/>
      <c r="W186" s="60"/>
      <c r="X186" s="61"/>
      <c r="Y186" s="60"/>
      <c r="Z186" s="61"/>
      <c r="AA186" s="61"/>
      <c r="AB186" s="60"/>
      <c r="AC186" s="60"/>
      <c r="AD186" s="20" t="str">
        <f t="shared" si="8"/>
        <v/>
      </c>
      <c r="AE186" s="60"/>
      <c r="AF186" s="193" t="str">
        <f t="shared" si="9"/>
        <v/>
      </c>
      <c r="AU186"/>
      <c r="AY186" s="81"/>
    </row>
    <row r="187" spans="1:51" x14ac:dyDescent="0.35">
      <c r="A187" s="163">
        <v>177</v>
      </c>
      <c r="B187" s="58"/>
      <c r="C187" s="58"/>
      <c r="D187" s="69"/>
      <c r="E187" s="69"/>
      <c r="F187" s="192" t="str">
        <f t="shared" si="7"/>
        <v/>
      </c>
      <c r="G187" s="69"/>
      <c r="H187" s="60"/>
      <c r="I187" s="60"/>
      <c r="J187" s="60"/>
      <c r="K187" s="58"/>
      <c r="L187" s="69"/>
      <c r="M187" s="69"/>
      <c r="N187" s="69"/>
      <c r="O187" s="69"/>
      <c r="P187" s="60"/>
      <c r="Q187" s="60"/>
      <c r="R187" s="58"/>
      <c r="S187" s="69"/>
      <c r="T187" s="69"/>
      <c r="U187" s="69"/>
      <c r="V187" s="61"/>
      <c r="W187" s="60"/>
      <c r="X187" s="61"/>
      <c r="Y187" s="60"/>
      <c r="Z187" s="61"/>
      <c r="AA187" s="61"/>
      <c r="AB187" s="60"/>
      <c r="AC187" s="60"/>
      <c r="AD187" s="20" t="str">
        <f t="shared" si="8"/>
        <v/>
      </c>
      <c r="AE187" s="60"/>
      <c r="AF187" s="193" t="str">
        <f t="shared" si="9"/>
        <v/>
      </c>
      <c r="AU187"/>
      <c r="AY187" s="81"/>
    </row>
    <row r="188" spans="1:51" x14ac:dyDescent="0.35">
      <c r="A188" s="163">
        <v>178</v>
      </c>
      <c r="B188" s="58"/>
      <c r="C188" s="58"/>
      <c r="D188" s="69"/>
      <c r="E188" s="69"/>
      <c r="F188" s="192" t="str">
        <f t="shared" si="7"/>
        <v/>
      </c>
      <c r="G188" s="69"/>
      <c r="H188" s="60"/>
      <c r="I188" s="60"/>
      <c r="J188" s="60"/>
      <c r="K188" s="58"/>
      <c r="L188" s="69"/>
      <c r="M188" s="69"/>
      <c r="N188" s="69"/>
      <c r="O188" s="69"/>
      <c r="P188" s="60"/>
      <c r="Q188" s="60"/>
      <c r="R188" s="58"/>
      <c r="S188" s="69"/>
      <c r="T188" s="69"/>
      <c r="U188" s="69"/>
      <c r="V188" s="61"/>
      <c r="W188" s="60"/>
      <c r="X188" s="61"/>
      <c r="Y188" s="60"/>
      <c r="Z188" s="61"/>
      <c r="AA188" s="61"/>
      <c r="AB188" s="60"/>
      <c r="AC188" s="60"/>
      <c r="AD188" s="20" t="str">
        <f t="shared" si="8"/>
        <v/>
      </c>
      <c r="AE188" s="60"/>
      <c r="AF188" s="193" t="str">
        <f t="shared" si="9"/>
        <v/>
      </c>
      <c r="AU188"/>
      <c r="AY188" s="81"/>
    </row>
    <row r="189" spans="1:51" x14ac:dyDescent="0.35">
      <c r="A189" s="163">
        <v>179</v>
      </c>
      <c r="B189" s="58"/>
      <c r="C189" s="58"/>
      <c r="D189" s="69"/>
      <c r="E189" s="69"/>
      <c r="F189" s="192" t="str">
        <f t="shared" si="7"/>
        <v/>
      </c>
      <c r="G189" s="69"/>
      <c r="H189" s="60"/>
      <c r="I189" s="60"/>
      <c r="J189" s="60"/>
      <c r="K189" s="58"/>
      <c r="L189" s="69"/>
      <c r="M189" s="69"/>
      <c r="N189" s="69"/>
      <c r="O189" s="69"/>
      <c r="P189" s="60"/>
      <c r="Q189" s="60"/>
      <c r="R189" s="58"/>
      <c r="S189" s="69"/>
      <c r="T189" s="69"/>
      <c r="U189" s="69"/>
      <c r="V189" s="61"/>
      <c r="W189" s="60"/>
      <c r="X189" s="61"/>
      <c r="Y189" s="60"/>
      <c r="Z189" s="61"/>
      <c r="AA189" s="61"/>
      <c r="AB189" s="60"/>
      <c r="AC189" s="60"/>
      <c r="AD189" s="20" t="str">
        <f t="shared" si="8"/>
        <v/>
      </c>
      <c r="AE189" s="60"/>
      <c r="AF189" s="193" t="str">
        <f t="shared" si="9"/>
        <v/>
      </c>
      <c r="AU189"/>
      <c r="AY189" s="81"/>
    </row>
    <row r="190" spans="1:51" x14ac:dyDescent="0.35">
      <c r="A190" s="163">
        <v>180</v>
      </c>
      <c r="B190" s="58"/>
      <c r="C190" s="58"/>
      <c r="D190" s="69"/>
      <c r="E190" s="69"/>
      <c r="F190" s="192" t="str">
        <f t="shared" si="7"/>
        <v/>
      </c>
      <c r="G190" s="69"/>
      <c r="H190" s="60"/>
      <c r="I190" s="60"/>
      <c r="J190" s="60"/>
      <c r="K190" s="58"/>
      <c r="L190" s="69"/>
      <c r="M190" s="69"/>
      <c r="N190" s="69"/>
      <c r="O190" s="69"/>
      <c r="P190" s="60"/>
      <c r="Q190" s="60"/>
      <c r="R190" s="58"/>
      <c r="S190" s="69"/>
      <c r="T190" s="69"/>
      <c r="U190" s="69"/>
      <c r="V190" s="61"/>
      <c r="W190" s="60"/>
      <c r="X190" s="61"/>
      <c r="Y190" s="60"/>
      <c r="Z190" s="61"/>
      <c r="AA190" s="61"/>
      <c r="AB190" s="60"/>
      <c r="AC190" s="60"/>
      <c r="AD190" s="20" t="str">
        <f t="shared" si="8"/>
        <v/>
      </c>
      <c r="AE190" s="60"/>
      <c r="AF190" s="193" t="str">
        <f t="shared" si="9"/>
        <v/>
      </c>
      <c r="AU190"/>
      <c r="AY190" s="81"/>
    </row>
    <row r="191" spans="1:51" x14ac:dyDescent="0.35">
      <c r="A191" s="163">
        <v>181</v>
      </c>
      <c r="B191" s="58"/>
      <c r="C191" s="58"/>
      <c r="D191" s="69"/>
      <c r="E191" s="69"/>
      <c r="F191" s="192" t="str">
        <f t="shared" si="7"/>
        <v/>
      </c>
      <c r="G191" s="69"/>
      <c r="H191" s="60"/>
      <c r="I191" s="60"/>
      <c r="J191" s="60"/>
      <c r="K191" s="58"/>
      <c r="L191" s="69"/>
      <c r="M191" s="69"/>
      <c r="N191" s="69"/>
      <c r="O191" s="69"/>
      <c r="P191" s="60"/>
      <c r="Q191" s="60"/>
      <c r="R191" s="58"/>
      <c r="S191" s="69"/>
      <c r="T191" s="69"/>
      <c r="U191" s="69"/>
      <c r="V191" s="61"/>
      <c r="W191" s="60"/>
      <c r="X191" s="61"/>
      <c r="Y191" s="60"/>
      <c r="Z191" s="61"/>
      <c r="AA191" s="61"/>
      <c r="AB191" s="60"/>
      <c r="AC191" s="60"/>
      <c r="AD191" s="20" t="str">
        <f t="shared" si="8"/>
        <v/>
      </c>
      <c r="AE191" s="60"/>
      <c r="AF191" s="193" t="str">
        <f t="shared" si="9"/>
        <v/>
      </c>
      <c r="AU191"/>
      <c r="AY191" s="81"/>
    </row>
    <row r="192" spans="1:51" x14ac:dyDescent="0.35">
      <c r="A192" s="163">
        <v>182</v>
      </c>
      <c r="B192" s="58"/>
      <c r="C192" s="58"/>
      <c r="D192" s="69"/>
      <c r="E192" s="69"/>
      <c r="F192" s="192" t="str">
        <f t="shared" si="7"/>
        <v/>
      </c>
      <c r="G192" s="69"/>
      <c r="H192" s="60"/>
      <c r="I192" s="60"/>
      <c r="J192" s="60"/>
      <c r="K192" s="58"/>
      <c r="L192" s="69"/>
      <c r="M192" s="69"/>
      <c r="N192" s="69"/>
      <c r="O192" s="69"/>
      <c r="P192" s="60"/>
      <c r="Q192" s="60"/>
      <c r="R192" s="58"/>
      <c r="S192" s="69"/>
      <c r="T192" s="69"/>
      <c r="U192" s="69"/>
      <c r="V192" s="61"/>
      <c r="W192" s="60"/>
      <c r="X192" s="61"/>
      <c r="Y192" s="60"/>
      <c r="Z192" s="61"/>
      <c r="AA192" s="61"/>
      <c r="AB192" s="60"/>
      <c r="AC192" s="60"/>
      <c r="AD192" s="20" t="str">
        <f t="shared" si="8"/>
        <v/>
      </c>
      <c r="AE192" s="60"/>
      <c r="AF192" s="193" t="str">
        <f t="shared" si="9"/>
        <v/>
      </c>
      <c r="AU192"/>
      <c r="AY192" s="81"/>
    </row>
    <row r="193" spans="1:51" x14ac:dyDescent="0.35">
      <c r="A193" s="163">
        <v>183</v>
      </c>
      <c r="B193" s="58"/>
      <c r="C193" s="58"/>
      <c r="D193" s="69"/>
      <c r="E193" s="69"/>
      <c r="F193" s="192" t="str">
        <f t="shared" si="7"/>
        <v/>
      </c>
      <c r="G193" s="69"/>
      <c r="H193" s="60"/>
      <c r="I193" s="60"/>
      <c r="J193" s="60"/>
      <c r="K193" s="58"/>
      <c r="L193" s="69"/>
      <c r="M193" s="69"/>
      <c r="N193" s="69"/>
      <c r="O193" s="69"/>
      <c r="P193" s="60"/>
      <c r="Q193" s="60"/>
      <c r="R193" s="58"/>
      <c r="S193" s="69"/>
      <c r="T193" s="69"/>
      <c r="U193" s="69"/>
      <c r="V193" s="61"/>
      <c r="W193" s="60"/>
      <c r="X193" s="61"/>
      <c r="Y193" s="60"/>
      <c r="Z193" s="61"/>
      <c r="AA193" s="61"/>
      <c r="AB193" s="60"/>
      <c r="AC193" s="60"/>
      <c r="AD193" s="20" t="str">
        <f t="shared" si="8"/>
        <v/>
      </c>
      <c r="AE193" s="60"/>
      <c r="AF193" s="193" t="str">
        <f t="shared" si="9"/>
        <v/>
      </c>
      <c r="AU193"/>
      <c r="AY193" s="81"/>
    </row>
    <row r="194" spans="1:51" x14ac:dyDescent="0.35">
      <c r="A194" s="163">
        <v>184</v>
      </c>
      <c r="B194" s="58"/>
      <c r="C194" s="58"/>
      <c r="D194" s="69"/>
      <c r="E194" s="69"/>
      <c r="F194" s="192" t="str">
        <f t="shared" si="7"/>
        <v/>
      </c>
      <c r="G194" s="69"/>
      <c r="H194" s="60"/>
      <c r="I194" s="60"/>
      <c r="J194" s="60"/>
      <c r="K194" s="58"/>
      <c r="L194" s="69"/>
      <c r="M194" s="69"/>
      <c r="N194" s="69"/>
      <c r="O194" s="69"/>
      <c r="P194" s="60"/>
      <c r="Q194" s="60"/>
      <c r="R194" s="58"/>
      <c r="S194" s="69"/>
      <c r="T194" s="69"/>
      <c r="U194" s="69"/>
      <c r="V194" s="61"/>
      <c r="W194" s="60"/>
      <c r="X194" s="61"/>
      <c r="Y194" s="60"/>
      <c r="Z194" s="61"/>
      <c r="AA194" s="61"/>
      <c r="AB194" s="60"/>
      <c r="AC194" s="60"/>
      <c r="AD194" s="20" t="str">
        <f t="shared" si="8"/>
        <v/>
      </c>
      <c r="AE194" s="60"/>
      <c r="AF194" s="193" t="str">
        <f t="shared" si="9"/>
        <v/>
      </c>
      <c r="AU194"/>
      <c r="AY194" s="81"/>
    </row>
    <row r="195" spans="1:51" x14ac:dyDescent="0.35">
      <c r="A195" s="163">
        <v>185</v>
      </c>
      <c r="B195" s="58"/>
      <c r="C195" s="58"/>
      <c r="D195" s="69"/>
      <c r="E195" s="69"/>
      <c r="F195" s="192" t="str">
        <f t="shared" si="7"/>
        <v/>
      </c>
      <c r="G195" s="69"/>
      <c r="H195" s="60"/>
      <c r="I195" s="60"/>
      <c r="J195" s="60"/>
      <c r="K195" s="58"/>
      <c r="L195" s="69"/>
      <c r="M195" s="69"/>
      <c r="N195" s="69"/>
      <c r="O195" s="69"/>
      <c r="P195" s="60"/>
      <c r="Q195" s="60"/>
      <c r="R195" s="58"/>
      <c r="S195" s="69"/>
      <c r="T195" s="69"/>
      <c r="U195" s="69"/>
      <c r="V195" s="61"/>
      <c r="W195" s="60"/>
      <c r="X195" s="61"/>
      <c r="Y195" s="60"/>
      <c r="Z195" s="61"/>
      <c r="AA195" s="61"/>
      <c r="AB195" s="60"/>
      <c r="AC195" s="60"/>
      <c r="AD195" s="20" t="str">
        <f t="shared" si="8"/>
        <v/>
      </c>
      <c r="AE195" s="60"/>
      <c r="AF195" s="193" t="str">
        <f t="shared" si="9"/>
        <v/>
      </c>
      <c r="AU195"/>
      <c r="AY195" s="81"/>
    </row>
    <row r="196" spans="1:51" x14ac:dyDescent="0.35">
      <c r="A196" s="163">
        <v>186</v>
      </c>
      <c r="B196" s="58"/>
      <c r="C196" s="58"/>
      <c r="D196" s="69"/>
      <c r="E196" s="69"/>
      <c r="F196" s="192" t="str">
        <f t="shared" si="7"/>
        <v/>
      </c>
      <c r="G196" s="69"/>
      <c r="H196" s="60"/>
      <c r="I196" s="60"/>
      <c r="J196" s="60"/>
      <c r="K196" s="58"/>
      <c r="L196" s="69"/>
      <c r="M196" s="69"/>
      <c r="N196" s="69"/>
      <c r="O196" s="69"/>
      <c r="P196" s="60"/>
      <c r="Q196" s="60"/>
      <c r="R196" s="58"/>
      <c r="S196" s="69"/>
      <c r="T196" s="69"/>
      <c r="U196" s="69"/>
      <c r="V196" s="61"/>
      <c r="W196" s="60"/>
      <c r="X196" s="61"/>
      <c r="Y196" s="60"/>
      <c r="Z196" s="61"/>
      <c r="AA196" s="61"/>
      <c r="AB196" s="60"/>
      <c r="AC196" s="60"/>
      <c r="AD196" s="20" t="str">
        <f t="shared" si="8"/>
        <v/>
      </c>
      <c r="AE196" s="60"/>
      <c r="AF196" s="193" t="str">
        <f t="shared" si="9"/>
        <v/>
      </c>
      <c r="AU196"/>
      <c r="AY196" s="81"/>
    </row>
    <row r="197" spans="1:51" x14ac:dyDescent="0.35">
      <c r="A197" s="163">
        <v>187</v>
      </c>
      <c r="B197" s="58"/>
      <c r="C197" s="58"/>
      <c r="D197" s="69"/>
      <c r="E197" s="69"/>
      <c r="F197" s="192" t="str">
        <f t="shared" si="7"/>
        <v/>
      </c>
      <c r="G197" s="69"/>
      <c r="H197" s="60"/>
      <c r="I197" s="60"/>
      <c r="J197" s="60"/>
      <c r="K197" s="58"/>
      <c r="L197" s="69"/>
      <c r="M197" s="69"/>
      <c r="N197" s="69"/>
      <c r="O197" s="69"/>
      <c r="P197" s="60"/>
      <c r="Q197" s="60"/>
      <c r="R197" s="58"/>
      <c r="S197" s="69"/>
      <c r="T197" s="69"/>
      <c r="U197" s="69"/>
      <c r="V197" s="61"/>
      <c r="W197" s="60"/>
      <c r="X197" s="61"/>
      <c r="Y197" s="60"/>
      <c r="Z197" s="61"/>
      <c r="AA197" s="61"/>
      <c r="AB197" s="60"/>
      <c r="AC197" s="60"/>
      <c r="AD197" s="20" t="str">
        <f t="shared" si="8"/>
        <v/>
      </c>
      <c r="AE197" s="60"/>
      <c r="AF197" s="193" t="str">
        <f t="shared" si="9"/>
        <v/>
      </c>
      <c r="AU197"/>
      <c r="AY197" s="81"/>
    </row>
    <row r="198" spans="1:51" x14ac:dyDescent="0.35">
      <c r="A198" s="163">
        <v>188</v>
      </c>
      <c r="B198" s="58"/>
      <c r="C198" s="58"/>
      <c r="D198" s="69"/>
      <c r="E198" s="69"/>
      <c r="F198" s="192" t="str">
        <f t="shared" si="7"/>
        <v/>
      </c>
      <c r="G198" s="69"/>
      <c r="H198" s="60"/>
      <c r="I198" s="60"/>
      <c r="J198" s="60"/>
      <c r="K198" s="58"/>
      <c r="L198" s="69"/>
      <c r="M198" s="69"/>
      <c r="N198" s="69"/>
      <c r="O198" s="69"/>
      <c r="P198" s="60"/>
      <c r="Q198" s="60"/>
      <c r="R198" s="58"/>
      <c r="S198" s="69"/>
      <c r="T198" s="69"/>
      <c r="U198" s="69"/>
      <c r="V198" s="61"/>
      <c r="W198" s="60"/>
      <c r="X198" s="61"/>
      <c r="Y198" s="60"/>
      <c r="Z198" s="61"/>
      <c r="AA198" s="61"/>
      <c r="AB198" s="60"/>
      <c r="AC198" s="60"/>
      <c r="AD198" s="20" t="str">
        <f t="shared" si="8"/>
        <v/>
      </c>
      <c r="AE198" s="60"/>
      <c r="AF198" s="193" t="str">
        <f t="shared" si="9"/>
        <v/>
      </c>
      <c r="AU198"/>
      <c r="AY198" s="81"/>
    </row>
    <row r="199" spans="1:51" x14ac:dyDescent="0.35">
      <c r="A199" s="163">
        <v>189</v>
      </c>
      <c r="B199" s="58"/>
      <c r="C199" s="58"/>
      <c r="D199" s="69"/>
      <c r="E199" s="69"/>
      <c r="F199" s="192" t="str">
        <f t="shared" si="7"/>
        <v/>
      </c>
      <c r="G199" s="69"/>
      <c r="H199" s="60"/>
      <c r="I199" s="60"/>
      <c r="J199" s="60"/>
      <c r="K199" s="58"/>
      <c r="L199" s="69"/>
      <c r="M199" s="69"/>
      <c r="N199" s="69"/>
      <c r="O199" s="69"/>
      <c r="P199" s="60"/>
      <c r="Q199" s="60"/>
      <c r="R199" s="58"/>
      <c r="S199" s="69"/>
      <c r="T199" s="69"/>
      <c r="U199" s="69"/>
      <c r="V199" s="61"/>
      <c r="W199" s="60"/>
      <c r="X199" s="61"/>
      <c r="Y199" s="60"/>
      <c r="Z199" s="61"/>
      <c r="AA199" s="61"/>
      <c r="AB199" s="60"/>
      <c r="AC199" s="60"/>
      <c r="AD199" s="20" t="str">
        <f t="shared" si="8"/>
        <v/>
      </c>
      <c r="AE199" s="60"/>
      <c r="AF199" s="193" t="str">
        <f t="shared" si="9"/>
        <v/>
      </c>
      <c r="AU199"/>
      <c r="AY199" s="81"/>
    </row>
    <row r="200" spans="1:51" x14ac:dyDescent="0.35">
      <c r="A200" s="163">
        <v>190</v>
      </c>
      <c r="B200" s="58"/>
      <c r="C200" s="58"/>
      <c r="D200" s="69"/>
      <c r="E200" s="69"/>
      <c r="F200" s="192" t="str">
        <f t="shared" si="7"/>
        <v/>
      </c>
      <c r="G200" s="69"/>
      <c r="H200" s="60"/>
      <c r="I200" s="60"/>
      <c r="J200" s="60"/>
      <c r="K200" s="58"/>
      <c r="L200" s="69"/>
      <c r="M200" s="69"/>
      <c r="N200" s="69"/>
      <c r="O200" s="69"/>
      <c r="P200" s="60"/>
      <c r="Q200" s="60"/>
      <c r="R200" s="58"/>
      <c r="S200" s="69"/>
      <c r="T200" s="69"/>
      <c r="U200" s="69"/>
      <c r="V200" s="61"/>
      <c r="W200" s="60"/>
      <c r="X200" s="61"/>
      <c r="Y200" s="60"/>
      <c r="Z200" s="61"/>
      <c r="AA200" s="61"/>
      <c r="AB200" s="60"/>
      <c r="AC200" s="60"/>
      <c r="AD200" s="20" t="str">
        <f t="shared" si="8"/>
        <v/>
      </c>
      <c r="AE200" s="60"/>
      <c r="AF200" s="193" t="str">
        <f t="shared" si="9"/>
        <v/>
      </c>
      <c r="AU200"/>
      <c r="AY200" s="81"/>
    </row>
    <row r="201" spans="1:51" x14ac:dyDescent="0.35">
      <c r="A201" s="163">
        <v>191</v>
      </c>
      <c r="B201" s="58"/>
      <c r="C201" s="58"/>
      <c r="D201" s="69"/>
      <c r="E201" s="69"/>
      <c r="F201" s="192" t="str">
        <f t="shared" si="7"/>
        <v/>
      </c>
      <c r="G201" s="69"/>
      <c r="H201" s="60"/>
      <c r="I201" s="60"/>
      <c r="J201" s="60"/>
      <c r="K201" s="58"/>
      <c r="L201" s="69"/>
      <c r="M201" s="69"/>
      <c r="N201" s="69"/>
      <c r="O201" s="69"/>
      <c r="P201" s="60"/>
      <c r="Q201" s="60"/>
      <c r="R201" s="58"/>
      <c r="S201" s="69"/>
      <c r="T201" s="69"/>
      <c r="U201" s="69"/>
      <c r="V201" s="61"/>
      <c r="W201" s="60"/>
      <c r="X201" s="61"/>
      <c r="Y201" s="60"/>
      <c r="Z201" s="61"/>
      <c r="AA201" s="61"/>
      <c r="AB201" s="60"/>
      <c r="AC201" s="60"/>
      <c r="AD201" s="20" t="str">
        <f t="shared" si="8"/>
        <v/>
      </c>
      <c r="AE201" s="60"/>
      <c r="AF201" s="193" t="str">
        <f t="shared" si="9"/>
        <v/>
      </c>
      <c r="AU201"/>
      <c r="AY201" s="81"/>
    </row>
    <row r="202" spans="1:51" x14ac:dyDescent="0.35">
      <c r="A202" s="163">
        <v>192</v>
      </c>
      <c r="B202" s="58"/>
      <c r="C202" s="58"/>
      <c r="D202" s="69"/>
      <c r="E202" s="69"/>
      <c r="F202" s="192" t="str">
        <f t="shared" si="7"/>
        <v/>
      </c>
      <c r="G202" s="69"/>
      <c r="H202" s="60"/>
      <c r="I202" s="60"/>
      <c r="J202" s="60"/>
      <c r="K202" s="58"/>
      <c r="L202" s="69"/>
      <c r="M202" s="69"/>
      <c r="N202" s="69"/>
      <c r="O202" s="69"/>
      <c r="P202" s="60"/>
      <c r="Q202" s="60"/>
      <c r="R202" s="58"/>
      <c r="S202" s="69"/>
      <c r="T202" s="69"/>
      <c r="U202" s="69"/>
      <c r="V202" s="61"/>
      <c r="W202" s="60"/>
      <c r="X202" s="61"/>
      <c r="Y202" s="60"/>
      <c r="Z202" s="61"/>
      <c r="AA202" s="61"/>
      <c r="AB202" s="60"/>
      <c r="AC202" s="60"/>
      <c r="AD202" s="20" t="str">
        <f t="shared" si="8"/>
        <v/>
      </c>
      <c r="AE202" s="60"/>
      <c r="AF202" s="193" t="str">
        <f t="shared" si="9"/>
        <v/>
      </c>
      <c r="AU202"/>
      <c r="AY202" s="81"/>
    </row>
    <row r="203" spans="1:51" x14ac:dyDescent="0.35">
      <c r="A203" s="163">
        <v>193</v>
      </c>
      <c r="B203" s="58"/>
      <c r="C203" s="58"/>
      <c r="D203" s="69"/>
      <c r="E203" s="69"/>
      <c r="F203" s="192" t="str">
        <f t="shared" ref="F203:F266" si="10">IF(ISBLANK(B203),"",E203-D203+1)</f>
        <v/>
      </c>
      <c r="G203" s="69"/>
      <c r="H203" s="60"/>
      <c r="I203" s="60"/>
      <c r="J203" s="60"/>
      <c r="K203" s="58"/>
      <c r="L203" s="69"/>
      <c r="M203" s="69"/>
      <c r="N203" s="69"/>
      <c r="O203" s="69"/>
      <c r="P203" s="60"/>
      <c r="Q203" s="60"/>
      <c r="R203" s="58"/>
      <c r="S203" s="69"/>
      <c r="T203" s="69"/>
      <c r="U203" s="69"/>
      <c r="V203" s="61"/>
      <c r="W203" s="60"/>
      <c r="X203" s="61"/>
      <c r="Y203" s="60"/>
      <c r="Z203" s="61"/>
      <c r="AA203" s="61"/>
      <c r="AB203" s="60"/>
      <c r="AC203" s="60"/>
      <c r="AD203" s="20" t="str">
        <f t="shared" si="8"/>
        <v/>
      </c>
      <c r="AE203" s="60"/>
      <c r="AF203" s="193" t="str">
        <f t="shared" si="9"/>
        <v/>
      </c>
      <c r="AU203"/>
      <c r="AY203" s="81"/>
    </row>
    <row r="204" spans="1:51" x14ac:dyDescent="0.35">
      <c r="A204" s="163">
        <v>194</v>
      </c>
      <c r="B204" s="58"/>
      <c r="C204" s="58"/>
      <c r="D204" s="69"/>
      <c r="E204" s="69"/>
      <c r="F204" s="192" t="str">
        <f t="shared" si="10"/>
        <v/>
      </c>
      <c r="G204" s="69"/>
      <c r="H204" s="60"/>
      <c r="I204" s="60"/>
      <c r="J204" s="60"/>
      <c r="K204" s="58"/>
      <c r="L204" s="69"/>
      <c r="M204" s="69"/>
      <c r="N204" s="69"/>
      <c r="O204" s="69"/>
      <c r="P204" s="60"/>
      <c r="Q204" s="60"/>
      <c r="R204" s="58"/>
      <c r="S204" s="69"/>
      <c r="T204" s="69"/>
      <c r="U204" s="69"/>
      <c r="V204" s="61"/>
      <c r="W204" s="60"/>
      <c r="X204" s="61"/>
      <c r="Y204" s="60"/>
      <c r="Z204" s="61"/>
      <c r="AA204" s="61"/>
      <c r="AB204" s="60"/>
      <c r="AC204" s="60"/>
      <c r="AD204" s="20" t="str">
        <f t="shared" ref="AD204:AD267" si="11">IF(ISBLANK(B204),"",IF(AB204=0,1,(IF(Z204="Flow rate was measured on a dry basis and CH4 concentration was measured on a wet basis",1/(1-AB204),1-AB204))))</f>
        <v/>
      </c>
      <c r="AE204" s="60"/>
      <c r="AF204" s="193" t="str">
        <f t="shared" si="9"/>
        <v/>
      </c>
      <c r="AU204"/>
      <c r="AY204" s="81"/>
    </row>
    <row r="205" spans="1:51" x14ac:dyDescent="0.35">
      <c r="A205" s="163">
        <v>195</v>
      </c>
      <c r="B205" s="58"/>
      <c r="C205" s="58"/>
      <c r="D205" s="69"/>
      <c r="E205" s="69"/>
      <c r="F205" s="192" t="str">
        <f t="shared" si="10"/>
        <v/>
      </c>
      <c r="G205" s="69"/>
      <c r="H205" s="60"/>
      <c r="I205" s="60"/>
      <c r="J205" s="60"/>
      <c r="K205" s="58"/>
      <c r="L205" s="69"/>
      <c r="M205" s="69"/>
      <c r="N205" s="69"/>
      <c r="O205" s="69"/>
      <c r="P205" s="60"/>
      <c r="Q205" s="60"/>
      <c r="R205" s="58"/>
      <c r="S205" s="69"/>
      <c r="T205" s="69"/>
      <c r="U205" s="69"/>
      <c r="V205" s="61"/>
      <c r="W205" s="60"/>
      <c r="X205" s="61"/>
      <c r="Y205" s="60"/>
      <c r="Z205" s="61"/>
      <c r="AA205" s="61"/>
      <c r="AB205" s="60"/>
      <c r="AC205" s="60"/>
      <c r="AD205" s="20" t="str">
        <f t="shared" si="11"/>
        <v/>
      </c>
      <c r="AE205" s="60"/>
      <c r="AF205" s="193" t="str">
        <f t="shared" si="9"/>
        <v/>
      </c>
      <c r="AU205"/>
      <c r="AY205" s="81"/>
    </row>
    <row r="206" spans="1:51" x14ac:dyDescent="0.35">
      <c r="A206" s="163">
        <v>196</v>
      </c>
      <c r="B206" s="58"/>
      <c r="C206" s="58"/>
      <c r="D206" s="69"/>
      <c r="E206" s="69"/>
      <c r="F206" s="192" t="str">
        <f t="shared" si="10"/>
        <v/>
      </c>
      <c r="G206" s="69"/>
      <c r="H206" s="60"/>
      <c r="I206" s="60"/>
      <c r="J206" s="60"/>
      <c r="K206" s="58"/>
      <c r="L206" s="69"/>
      <c r="M206" s="69"/>
      <c r="N206" s="69"/>
      <c r="O206" s="69"/>
      <c r="P206" s="60"/>
      <c r="Q206" s="60"/>
      <c r="R206" s="58"/>
      <c r="S206" s="69"/>
      <c r="T206" s="69"/>
      <c r="U206" s="69"/>
      <c r="V206" s="61"/>
      <c r="W206" s="60"/>
      <c r="X206" s="61"/>
      <c r="Y206" s="60"/>
      <c r="Z206" s="61"/>
      <c r="AA206" s="61"/>
      <c r="AB206" s="60"/>
      <c r="AC206" s="60"/>
      <c r="AD206" s="20" t="str">
        <f t="shared" si="11"/>
        <v/>
      </c>
      <c r="AE206" s="60"/>
      <c r="AF206" s="193" t="str">
        <f t="shared" ref="AF206:AF269" si="12">IF(ISBLANK(B206),"",IF(I206="scm/m",F206*(H206*AD206*(P206/100)*0.6776*1*1440*(1/1000)),F206*(H206*AD206*(P206/100)*0.6776*(288.706/V206)*(X206/101325)*1440*(1/1000))))</f>
        <v/>
      </c>
      <c r="AU206"/>
      <c r="AY206" s="81"/>
    </row>
    <row r="207" spans="1:51" x14ac:dyDescent="0.35">
      <c r="A207" s="163">
        <v>197</v>
      </c>
      <c r="B207" s="58"/>
      <c r="C207" s="58"/>
      <c r="D207" s="69"/>
      <c r="E207" s="69"/>
      <c r="F207" s="192" t="str">
        <f t="shared" si="10"/>
        <v/>
      </c>
      <c r="G207" s="69"/>
      <c r="H207" s="60"/>
      <c r="I207" s="60"/>
      <c r="J207" s="60"/>
      <c r="K207" s="58"/>
      <c r="L207" s="69"/>
      <c r="M207" s="69"/>
      <c r="N207" s="69"/>
      <c r="O207" s="69"/>
      <c r="P207" s="60"/>
      <c r="Q207" s="60"/>
      <c r="R207" s="58"/>
      <c r="S207" s="69"/>
      <c r="T207" s="69"/>
      <c r="U207" s="69"/>
      <c r="V207" s="61"/>
      <c r="W207" s="60"/>
      <c r="X207" s="61"/>
      <c r="Y207" s="60"/>
      <c r="Z207" s="61"/>
      <c r="AA207" s="61"/>
      <c r="AB207" s="60"/>
      <c r="AC207" s="60"/>
      <c r="AD207" s="20" t="str">
        <f t="shared" si="11"/>
        <v/>
      </c>
      <c r="AE207" s="60"/>
      <c r="AF207" s="193" t="str">
        <f t="shared" si="12"/>
        <v/>
      </c>
      <c r="AU207"/>
      <c r="AY207" s="81"/>
    </row>
    <row r="208" spans="1:51" x14ac:dyDescent="0.35">
      <c r="A208" s="163">
        <v>198</v>
      </c>
      <c r="B208" s="58"/>
      <c r="C208" s="58"/>
      <c r="D208" s="69"/>
      <c r="E208" s="69"/>
      <c r="F208" s="192" t="str">
        <f t="shared" si="10"/>
        <v/>
      </c>
      <c r="G208" s="69"/>
      <c r="H208" s="60"/>
      <c r="I208" s="60"/>
      <c r="J208" s="60"/>
      <c r="K208" s="58"/>
      <c r="L208" s="69"/>
      <c r="M208" s="69"/>
      <c r="N208" s="69"/>
      <c r="O208" s="69"/>
      <c r="P208" s="60"/>
      <c r="Q208" s="60"/>
      <c r="R208" s="58"/>
      <c r="S208" s="69"/>
      <c r="T208" s="69"/>
      <c r="U208" s="69"/>
      <c r="V208" s="61"/>
      <c r="W208" s="60"/>
      <c r="X208" s="61"/>
      <c r="Y208" s="60"/>
      <c r="Z208" s="61"/>
      <c r="AA208" s="61"/>
      <c r="AB208" s="60"/>
      <c r="AC208" s="60"/>
      <c r="AD208" s="20" t="str">
        <f t="shared" si="11"/>
        <v/>
      </c>
      <c r="AE208" s="60"/>
      <c r="AF208" s="193" t="str">
        <f t="shared" si="12"/>
        <v/>
      </c>
      <c r="AU208"/>
      <c r="AY208" s="81"/>
    </row>
    <row r="209" spans="1:51" x14ac:dyDescent="0.35">
      <c r="A209" s="163">
        <v>199</v>
      </c>
      <c r="B209" s="58"/>
      <c r="C209" s="58"/>
      <c r="D209" s="69"/>
      <c r="E209" s="69"/>
      <c r="F209" s="192" t="str">
        <f t="shared" si="10"/>
        <v/>
      </c>
      <c r="G209" s="69"/>
      <c r="H209" s="60"/>
      <c r="I209" s="60"/>
      <c r="J209" s="60"/>
      <c r="K209" s="58"/>
      <c r="L209" s="69"/>
      <c r="M209" s="69"/>
      <c r="N209" s="69"/>
      <c r="O209" s="69"/>
      <c r="P209" s="60"/>
      <c r="Q209" s="60"/>
      <c r="R209" s="58"/>
      <c r="S209" s="69"/>
      <c r="T209" s="69"/>
      <c r="U209" s="69"/>
      <c r="V209" s="61"/>
      <c r="W209" s="60"/>
      <c r="X209" s="61"/>
      <c r="Y209" s="60"/>
      <c r="Z209" s="61"/>
      <c r="AA209" s="61"/>
      <c r="AB209" s="60"/>
      <c r="AC209" s="60"/>
      <c r="AD209" s="20" t="str">
        <f t="shared" si="11"/>
        <v/>
      </c>
      <c r="AE209" s="60"/>
      <c r="AF209" s="193" t="str">
        <f t="shared" si="12"/>
        <v/>
      </c>
      <c r="AU209"/>
      <c r="AY209" s="81"/>
    </row>
    <row r="210" spans="1:51" x14ac:dyDescent="0.35">
      <c r="A210" s="163">
        <v>200</v>
      </c>
      <c r="B210" s="58"/>
      <c r="C210" s="58"/>
      <c r="D210" s="69"/>
      <c r="E210" s="69"/>
      <c r="F210" s="192" t="str">
        <f t="shared" si="10"/>
        <v/>
      </c>
      <c r="G210" s="69"/>
      <c r="H210" s="60"/>
      <c r="I210" s="60"/>
      <c r="J210" s="60"/>
      <c r="K210" s="58"/>
      <c r="L210" s="69"/>
      <c r="M210" s="69"/>
      <c r="N210" s="69"/>
      <c r="O210" s="69"/>
      <c r="P210" s="60"/>
      <c r="Q210" s="60"/>
      <c r="R210" s="58"/>
      <c r="S210" s="69"/>
      <c r="T210" s="69"/>
      <c r="U210" s="69"/>
      <c r="V210" s="61"/>
      <c r="W210" s="60"/>
      <c r="X210" s="61"/>
      <c r="Y210" s="60"/>
      <c r="Z210" s="61"/>
      <c r="AA210" s="61"/>
      <c r="AB210" s="60"/>
      <c r="AC210" s="60"/>
      <c r="AD210" s="20" t="str">
        <f t="shared" si="11"/>
        <v/>
      </c>
      <c r="AE210" s="60"/>
      <c r="AF210" s="193" t="str">
        <f t="shared" si="12"/>
        <v/>
      </c>
      <c r="AU210"/>
      <c r="AY210" s="81"/>
    </row>
    <row r="211" spans="1:51" x14ac:dyDescent="0.35">
      <c r="A211" s="163">
        <v>201</v>
      </c>
      <c r="B211" s="58"/>
      <c r="C211" s="58"/>
      <c r="D211" s="69"/>
      <c r="E211" s="69"/>
      <c r="F211" s="192" t="str">
        <f t="shared" si="10"/>
        <v/>
      </c>
      <c r="G211" s="69"/>
      <c r="H211" s="60"/>
      <c r="I211" s="60"/>
      <c r="J211" s="60"/>
      <c r="K211" s="58"/>
      <c r="L211" s="69"/>
      <c r="M211" s="69"/>
      <c r="N211" s="69"/>
      <c r="O211" s="69"/>
      <c r="P211" s="60"/>
      <c r="Q211" s="60"/>
      <c r="R211" s="58"/>
      <c r="S211" s="69"/>
      <c r="T211" s="69"/>
      <c r="U211" s="69"/>
      <c r="V211" s="61"/>
      <c r="W211" s="60"/>
      <c r="X211" s="61"/>
      <c r="Y211" s="60"/>
      <c r="Z211" s="61"/>
      <c r="AA211" s="61"/>
      <c r="AB211" s="60"/>
      <c r="AC211" s="60"/>
      <c r="AD211" s="20" t="str">
        <f t="shared" si="11"/>
        <v/>
      </c>
      <c r="AE211" s="60"/>
      <c r="AF211" s="193" t="str">
        <f t="shared" si="12"/>
        <v/>
      </c>
      <c r="AU211"/>
      <c r="AY211" s="81"/>
    </row>
    <row r="212" spans="1:51" x14ac:dyDescent="0.35">
      <c r="A212" s="163">
        <v>202</v>
      </c>
      <c r="B212" s="58"/>
      <c r="C212" s="58"/>
      <c r="D212" s="69"/>
      <c r="E212" s="69"/>
      <c r="F212" s="192" t="str">
        <f t="shared" si="10"/>
        <v/>
      </c>
      <c r="G212" s="69"/>
      <c r="H212" s="60"/>
      <c r="I212" s="60"/>
      <c r="J212" s="60"/>
      <c r="K212" s="58"/>
      <c r="L212" s="69"/>
      <c r="M212" s="69"/>
      <c r="N212" s="69"/>
      <c r="O212" s="69"/>
      <c r="P212" s="60"/>
      <c r="Q212" s="60"/>
      <c r="R212" s="58"/>
      <c r="S212" s="69"/>
      <c r="T212" s="69"/>
      <c r="U212" s="69"/>
      <c r="V212" s="61"/>
      <c r="W212" s="60"/>
      <c r="X212" s="61"/>
      <c r="Y212" s="60"/>
      <c r="Z212" s="61"/>
      <c r="AA212" s="61"/>
      <c r="AB212" s="60"/>
      <c r="AC212" s="60"/>
      <c r="AD212" s="20" t="str">
        <f t="shared" si="11"/>
        <v/>
      </c>
      <c r="AE212" s="60"/>
      <c r="AF212" s="193" t="str">
        <f t="shared" si="12"/>
        <v/>
      </c>
      <c r="AU212"/>
      <c r="AY212" s="81"/>
    </row>
    <row r="213" spans="1:51" x14ac:dyDescent="0.35">
      <c r="A213" s="163">
        <v>203</v>
      </c>
      <c r="B213" s="58"/>
      <c r="C213" s="58"/>
      <c r="D213" s="69"/>
      <c r="E213" s="69"/>
      <c r="F213" s="192" t="str">
        <f t="shared" si="10"/>
        <v/>
      </c>
      <c r="G213" s="69"/>
      <c r="H213" s="60"/>
      <c r="I213" s="60"/>
      <c r="J213" s="60"/>
      <c r="K213" s="58"/>
      <c r="L213" s="69"/>
      <c r="M213" s="69"/>
      <c r="N213" s="69"/>
      <c r="O213" s="69"/>
      <c r="P213" s="60"/>
      <c r="Q213" s="60"/>
      <c r="R213" s="58"/>
      <c r="S213" s="69"/>
      <c r="T213" s="69"/>
      <c r="U213" s="69"/>
      <c r="V213" s="61"/>
      <c r="W213" s="60"/>
      <c r="X213" s="61"/>
      <c r="Y213" s="60"/>
      <c r="Z213" s="61"/>
      <c r="AA213" s="61"/>
      <c r="AB213" s="60"/>
      <c r="AC213" s="60"/>
      <c r="AD213" s="20" t="str">
        <f t="shared" si="11"/>
        <v/>
      </c>
      <c r="AE213" s="60"/>
      <c r="AF213" s="193" t="str">
        <f t="shared" si="12"/>
        <v/>
      </c>
      <c r="AU213"/>
      <c r="AY213" s="81"/>
    </row>
    <row r="214" spans="1:51" x14ac:dyDescent="0.35">
      <c r="A214" s="163">
        <v>204</v>
      </c>
      <c r="B214" s="58"/>
      <c r="C214" s="58"/>
      <c r="D214" s="69"/>
      <c r="E214" s="69"/>
      <c r="F214" s="192" t="str">
        <f t="shared" si="10"/>
        <v/>
      </c>
      <c r="G214" s="69"/>
      <c r="H214" s="60"/>
      <c r="I214" s="60"/>
      <c r="J214" s="60"/>
      <c r="K214" s="58"/>
      <c r="L214" s="69"/>
      <c r="M214" s="69"/>
      <c r="N214" s="69"/>
      <c r="O214" s="69"/>
      <c r="P214" s="60"/>
      <c r="Q214" s="60"/>
      <c r="R214" s="58"/>
      <c r="S214" s="69"/>
      <c r="T214" s="69"/>
      <c r="U214" s="69"/>
      <c r="V214" s="61"/>
      <c r="W214" s="60"/>
      <c r="X214" s="61"/>
      <c r="Y214" s="60"/>
      <c r="Z214" s="61"/>
      <c r="AA214" s="61"/>
      <c r="AB214" s="60"/>
      <c r="AC214" s="60"/>
      <c r="AD214" s="20" t="str">
        <f t="shared" si="11"/>
        <v/>
      </c>
      <c r="AE214" s="60"/>
      <c r="AF214" s="193" t="str">
        <f t="shared" si="12"/>
        <v/>
      </c>
      <c r="AU214"/>
      <c r="AY214" s="81"/>
    </row>
    <row r="215" spans="1:51" x14ac:dyDescent="0.35">
      <c r="A215" s="163">
        <v>205</v>
      </c>
      <c r="B215" s="58"/>
      <c r="C215" s="58"/>
      <c r="D215" s="69"/>
      <c r="E215" s="69"/>
      <c r="F215" s="192" t="str">
        <f t="shared" si="10"/>
        <v/>
      </c>
      <c r="G215" s="69"/>
      <c r="H215" s="60"/>
      <c r="I215" s="60"/>
      <c r="J215" s="60"/>
      <c r="K215" s="58"/>
      <c r="L215" s="69"/>
      <c r="M215" s="69"/>
      <c r="N215" s="69"/>
      <c r="O215" s="69"/>
      <c r="P215" s="60"/>
      <c r="Q215" s="60"/>
      <c r="R215" s="58"/>
      <c r="S215" s="69"/>
      <c r="T215" s="69"/>
      <c r="U215" s="69"/>
      <c r="V215" s="61"/>
      <c r="W215" s="60"/>
      <c r="X215" s="61"/>
      <c r="Y215" s="60"/>
      <c r="Z215" s="61"/>
      <c r="AA215" s="61"/>
      <c r="AB215" s="60"/>
      <c r="AC215" s="60"/>
      <c r="AD215" s="20" t="str">
        <f t="shared" si="11"/>
        <v/>
      </c>
      <c r="AE215" s="60"/>
      <c r="AF215" s="193" t="str">
        <f t="shared" si="12"/>
        <v/>
      </c>
      <c r="AU215"/>
      <c r="AY215" s="81"/>
    </row>
    <row r="216" spans="1:51" x14ac:dyDescent="0.35">
      <c r="A216" s="163">
        <v>206</v>
      </c>
      <c r="B216" s="58"/>
      <c r="C216" s="58"/>
      <c r="D216" s="69"/>
      <c r="E216" s="69"/>
      <c r="F216" s="192" t="str">
        <f t="shared" si="10"/>
        <v/>
      </c>
      <c r="G216" s="69"/>
      <c r="H216" s="60"/>
      <c r="I216" s="60"/>
      <c r="J216" s="60"/>
      <c r="K216" s="58"/>
      <c r="L216" s="69"/>
      <c r="M216" s="69"/>
      <c r="N216" s="69"/>
      <c r="O216" s="69"/>
      <c r="P216" s="60"/>
      <c r="Q216" s="60"/>
      <c r="R216" s="58"/>
      <c r="S216" s="69"/>
      <c r="T216" s="69"/>
      <c r="U216" s="69"/>
      <c r="V216" s="61"/>
      <c r="W216" s="60"/>
      <c r="X216" s="61"/>
      <c r="Y216" s="60"/>
      <c r="Z216" s="61"/>
      <c r="AA216" s="61"/>
      <c r="AB216" s="60"/>
      <c r="AC216" s="60"/>
      <c r="AD216" s="20" t="str">
        <f t="shared" si="11"/>
        <v/>
      </c>
      <c r="AE216" s="60"/>
      <c r="AF216" s="193" t="str">
        <f t="shared" si="12"/>
        <v/>
      </c>
      <c r="AU216"/>
      <c r="AY216" s="81"/>
    </row>
    <row r="217" spans="1:51" x14ac:dyDescent="0.35">
      <c r="A217" s="163">
        <v>207</v>
      </c>
      <c r="B217" s="58"/>
      <c r="C217" s="58"/>
      <c r="D217" s="69"/>
      <c r="E217" s="69"/>
      <c r="F217" s="192" t="str">
        <f t="shared" si="10"/>
        <v/>
      </c>
      <c r="G217" s="69"/>
      <c r="H217" s="60"/>
      <c r="I217" s="60"/>
      <c r="J217" s="60"/>
      <c r="K217" s="58"/>
      <c r="L217" s="69"/>
      <c r="M217" s="69"/>
      <c r="N217" s="69"/>
      <c r="O217" s="69"/>
      <c r="P217" s="60"/>
      <c r="Q217" s="60"/>
      <c r="R217" s="58"/>
      <c r="S217" s="69"/>
      <c r="T217" s="69"/>
      <c r="U217" s="69"/>
      <c r="V217" s="61"/>
      <c r="W217" s="60"/>
      <c r="X217" s="61"/>
      <c r="Y217" s="60"/>
      <c r="Z217" s="61"/>
      <c r="AA217" s="61"/>
      <c r="AB217" s="60"/>
      <c r="AC217" s="60"/>
      <c r="AD217" s="20" t="str">
        <f t="shared" si="11"/>
        <v/>
      </c>
      <c r="AE217" s="60"/>
      <c r="AF217" s="193" t="str">
        <f t="shared" si="12"/>
        <v/>
      </c>
      <c r="AU217"/>
      <c r="AY217" s="81"/>
    </row>
    <row r="218" spans="1:51" x14ac:dyDescent="0.35">
      <c r="A218" s="163">
        <v>208</v>
      </c>
      <c r="B218" s="58"/>
      <c r="C218" s="58"/>
      <c r="D218" s="69"/>
      <c r="E218" s="69"/>
      <c r="F218" s="192" t="str">
        <f t="shared" si="10"/>
        <v/>
      </c>
      <c r="G218" s="69"/>
      <c r="H218" s="60"/>
      <c r="I218" s="60"/>
      <c r="J218" s="60"/>
      <c r="K218" s="58"/>
      <c r="L218" s="69"/>
      <c r="M218" s="69"/>
      <c r="N218" s="69"/>
      <c r="O218" s="69"/>
      <c r="P218" s="60"/>
      <c r="Q218" s="60"/>
      <c r="R218" s="58"/>
      <c r="S218" s="69"/>
      <c r="T218" s="69"/>
      <c r="U218" s="69"/>
      <c r="V218" s="61"/>
      <c r="W218" s="60"/>
      <c r="X218" s="61"/>
      <c r="Y218" s="60"/>
      <c r="Z218" s="61"/>
      <c r="AA218" s="61"/>
      <c r="AB218" s="60"/>
      <c r="AC218" s="60"/>
      <c r="AD218" s="20" t="str">
        <f t="shared" si="11"/>
        <v/>
      </c>
      <c r="AE218" s="60"/>
      <c r="AF218" s="193" t="str">
        <f t="shared" si="12"/>
        <v/>
      </c>
      <c r="AU218"/>
      <c r="AY218" s="81"/>
    </row>
    <row r="219" spans="1:51" x14ac:dyDescent="0.35">
      <c r="A219" s="163">
        <v>209</v>
      </c>
      <c r="B219" s="58"/>
      <c r="C219" s="58"/>
      <c r="D219" s="69"/>
      <c r="E219" s="69"/>
      <c r="F219" s="192" t="str">
        <f t="shared" si="10"/>
        <v/>
      </c>
      <c r="G219" s="69"/>
      <c r="H219" s="60"/>
      <c r="I219" s="60"/>
      <c r="J219" s="60"/>
      <c r="K219" s="58"/>
      <c r="L219" s="69"/>
      <c r="M219" s="69"/>
      <c r="N219" s="69"/>
      <c r="O219" s="69"/>
      <c r="P219" s="60"/>
      <c r="Q219" s="60"/>
      <c r="R219" s="58"/>
      <c r="S219" s="69"/>
      <c r="T219" s="69"/>
      <c r="U219" s="69"/>
      <c r="V219" s="61"/>
      <c r="W219" s="60"/>
      <c r="X219" s="61"/>
      <c r="Y219" s="60"/>
      <c r="Z219" s="61"/>
      <c r="AA219" s="61"/>
      <c r="AB219" s="60"/>
      <c r="AC219" s="60"/>
      <c r="AD219" s="20" t="str">
        <f t="shared" si="11"/>
        <v/>
      </c>
      <c r="AE219" s="60"/>
      <c r="AF219" s="193" t="str">
        <f t="shared" si="12"/>
        <v/>
      </c>
      <c r="AU219"/>
      <c r="AY219" s="81"/>
    </row>
    <row r="220" spans="1:51" x14ac:dyDescent="0.35">
      <c r="A220" s="163">
        <v>210</v>
      </c>
      <c r="B220" s="58"/>
      <c r="C220" s="58"/>
      <c r="D220" s="69"/>
      <c r="E220" s="69"/>
      <c r="F220" s="192" t="str">
        <f t="shared" si="10"/>
        <v/>
      </c>
      <c r="G220" s="69"/>
      <c r="H220" s="60"/>
      <c r="I220" s="60"/>
      <c r="J220" s="60"/>
      <c r="K220" s="58"/>
      <c r="L220" s="69"/>
      <c r="M220" s="69"/>
      <c r="N220" s="69"/>
      <c r="O220" s="69"/>
      <c r="P220" s="60"/>
      <c r="Q220" s="60"/>
      <c r="R220" s="58"/>
      <c r="S220" s="69"/>
      <c r="T220" s="69"/>
      <c r="U220" s="69"/>
      <c r="V220" s="61"/>
      <c r="W220" s="60"/>
      <c r="X220" s="61"/>
      <c r="Y220" s="60"/>
      <c r="Z220" s="61"/>
      <c r="AA220" s="61"/>
      <c r="AB220" s="60"/>
      <c r="AC220" s="60"/>
      <c r="AD220" s="20" t="str">
        <f t="shared" si="11"/>
        <v/>
      </c>
      <c r="AE220" s="60"/>
      <c r="AF220" s="193" t="str">
        <f t="shared" si="12"/>
        <v/>
      </c>
      <c r="AU220"/>
      <c r="AY220" s="81"/>
    </row>
    <row r="221" spans="1:51" x14ac:dyDescent="0.35">
      <c r="A221" s="163">
        <v>211</v>
      </c>
      <c r="B221" s="58"/>
      <c r="C221" s="58"/>
      <c r="D221" s="69"/>
      <c r="E221" s="69"/>
      <c r="F221" s="192" t="str">
        <f t="shared" si="10"/>
        <v/>
      </c>
      <c r="G221" s="69"/>
      <c r="H221" s="60"/>
      <c r="I221" s="60"/>
      <c r="J221" s="60"/>
      <c r="K221" s="58"/>
      <c r="L221" s="69"/>
      <c r="M221" s="69"/>
      <c r="N221" s="69"/>
      <c r="O221" s="69"/>
      <c r="P221" s="60"/>
      <c r="Q221" s="60"/>
      <c r="R221" s="58"/>
      <c r="S221" s="69"/>
      <c r="T221" s="69"/>
      <c r="U221" s="69"/>
      <c r="V221" s="61"/>
      <c r="W221" s="60"/>
      <c r="X221" s="61"/>
      <c r="Y221" s="60"/>
      <c r="Z221" s="61"/>
      <c r="AA221" s="61"/>
      <c r="AB221" s="60"/>
      <c r="AC221" s="60"/>
      <c r="AD221" s="20" t="str">
        <f t="shared" si="11"/>
        <v/>
      </c>
      <c r="AE221" s="60"/>
      <c r="AF221" s="193" t="str">
        <f t="shared" si="12"/>
        <v/>
      </c>
      <c r="AU221"/>
      <c r="AY221" s="81"/>
    </row>
    <row r="222" spans="1:51" x14ac:dyDescent="0.35">
      <c r="A222" s="163">
        <v>212</v>
      </c>
      <c r="B222" s="58"/>
      <c r="C222" s="58"/>
      <c r="D222" s="69"/>
      <c r="E222" s="69"/>
      <c r="F222" s="192" t="str">
        <f t="shared" si="10"/>
        <v/>
      </c>
      <c r="G222" s="69"/>
      <c r="H222" s="60"/>
      <c r="I222" s="60"/>
      <c r="J222" s="60"/>
      <c r="K222" s="58"/>
      <c r="L222" s="69"/>
      <c r="M222" s="69"/>
      <c r="N222" s="69"/>
      <c r="O222" s="69"/>
      <c r="P222" s="60"/>
      <c r="Q222" s="60"/>
      <c r="R222" s="58"/>
      <c r="S222" s="69"/>
      <c r="T222" s="69"/>
      <c r="U222" s="69"/>
      <c r="V222" s="61"/>
      <c r="W222" s="60"/>
      <c r="X222" s="61"/>
      <c r="Y222" s="60"/>
      <c r="Z222" s="61"/>
      <c r="AA222" s="61"/>
      <c r="AB222" s="60"/>
      <c r="AC222" s="60"/>
      <c r="AD222" s="20" t="str">
        <f t="shared" si="11"/>
        <v/>
      </c>
      <c r="AE222" s="60"/>
      <c r="AF222" s="193" t="str">
        <f t="shared" si="12"/>
        <v/>
      </c>
      <c r="AU222"/>
      <c r="AY222" s="81"/>
    </row>
    <row r="223" spans="1:51" x14ac:dyDescent="0.35">
      <c r="A223" s="163">
        <v>213</v>
      </c>
      <c r="B223" s="58"/>
      <c r="C223" s="58"/>
      <c r="D223" s="69"/>
      <c r="E223" s="69"/>
      <c r="F223" s="192" t="str">
        <f t="shared" si="10"/>
        <v/>
      </c>
      <c r="G223" s="69"/>
      <c r="H223" s="60"/>
      <c r="I223" s="60"/>
      <c r="J223" s="60"/>
      <c r="K223" s="58"/>
      <c r="L223" s="69"/>
      <c r="M223" s="69"/>
      <c r="N223" s="69"/>
      <c r="O223" s="69"/>
      <c r="P223" s="60"/>
      <c r="Q223" s="60"/>
      <c r="R223" s="58"/>
      <c r="S223" s="69"/>
      <c r="T223" s="69"/>
      <c r="U223" s="69"/>
      <c r="V223" s="61"/>
      <c r="W223" s="60"/>
      <c r="X223" s="61"/>
      <c r="Y223" s="60"/>
      <c r="Z223" s="61"/>
      <c r="AA223" s="61"/>
      <c r="AB223" s="60"/>
      <c r="AC223" s="60"/>
      <c r="AD223" s="20" t="str">
        <f t="shared" si="11"/>
        <v/>
      </c>
      <c r="AE223" s="60"/>
      <c r="AF223" s="193" t="str">
        <f t="shared" si="12"/>
        <v/>
      </c>
      <c r="AU223"/>
      <c r="AY223" s="81"/>
    </row>
    <row r="224" spans="1:51" x14ac:dyDescent="0.35">
      <c r="A224" s="163">
        <v>214</v>
      </c>
      <c r="B224" s="58"/>
      <c r="C224" s="58"/>
      <c r="D224" s="69"/>
      <c r="E224" s="69"/>
      <c r="F224" s="192" t="str">
        <f t="shared" si="10"/>
        <v/>
      </c>
      <c r="G224" s="69"/>
      <c r="H224" s="60"/>
      <c r="I224" s="60"/>
      <c r="J224" s="60"/>
      <c r="K224" s="58"/>
      <c r="L224" s="69"/>
      <c r="M224" s="69"/>
      <c r="N224" s="69"/>
      <c r="O224" s="69"/>
      <c r="P224" s="60"/>
      <c r="Q224" s="60"/>
      <c r="R224" s="58"/>
      <c r="S224" s="69"/>
      <c r="T224" s="69"/>
      <c r="U224" s="69"/>
      <c r="V224" s="61"/>
      <c r="W224" s="60"/>
      <c r="X224" s="61"/>
      <c r="Y224" s="60"/>
      <c r="Z224" s="61"/>
      <c r="AA224" s="61"/>
      <c r="AB224" s="60"/>
      <c r="AC224" s="60"/>
      <c r="AD224" s="20" t="str">
        <f t="shared" si="11"/>
        <v/>
      </c>
      <c r="AE224" s="60"/>
      <c r="AF224" s="193" t="str">
        <f t="shared" si="12"/>
        <v/>
      </c>
      <c r="AU224"/>
      <c r="AY224" s="81"/>
    </row>
    <row r="225" spans="1:51" x14ac:dyDescent="0.35">
      <c r="A225" s="163">
        <v>215</v>
      </c>
      <c r="B225" s="58"/>
      <c r="C225" s="58"/>
      <c r="D225" s="69"/>
      <c r="E225" s="69"/>
      <c r="F225" s="192" t="str">
        <f t="shared" si="10"/>
        <v/>
      </c>
      <c r="G225" s="69"/>
      <c r="H225" s="60"/>
      <c r="I225" s="60"/>
      <c r="J225" s="60"/>
      <c r="K225" s="58"/>
      <c r="L225" s="69"/>
      <c r="M225" s="69"/>
      <c r="N225" s="69"/>
      <c r="O225" s="69"/>
      <c r="P225" s="60"/>
      <c r="Q225" s="60"/>
      <c r="R225" s="58"/>
      <c r="S225" s="69"/>
      <c r="T225" s="69"/>
      <c r="U225" s="69"/>
      <c r="V225" s="61"/>
      <c r="W225" s="60"/>
      <c r="X225" s="61"/>
      <c r="Y225" s="60"/>
      <c r="Z225" s="61"/>
      <c r="AA225" s="61"/>
      <c r="AB225" s="60"/>
      <c r="AC225" s="60"/>
      <c r="AD225" s="20" t="str">
        <f t="shared" si="11"/>
        <v/>
      </c>
      <c r="AE225" s="60"/>
      <c r="AF225" s="193" t="str">
        <f t="shared" si="12"/>
        <v/>
      </c>
      <c r="AU225"/>
      <c r="AY225" s="81"/>
    </row>
    <row r="226" spans="1:51" x14ac:dyDescent="0.35">
      <c r="A226" s="163">
        <v>216</v>
      </c>
      <c r="B226" s="58"/>
      <c r="C226" s="58"/>
      <c r="D226" s="69"/>
      <c r="E226" s="69"/>
      <c r="F226" s="192" t="str">
        <f t="shared" si="10"/>
        <v/>
      </c>
      <c r="G226" s="69"/>
      <c r="H226" s="60"/>
      <c r="I226" s="60"/>
      <c r="J226" s="60"/>
      <c r="K226" s="58"/>
      <c r="L226" s="69"/>
      <c r="M226" s="69"/>
      <c r="N226" s="69"/>
      <c r="O226" s="69"/>
      <c r="P226" s="60"/>
      <c r="Q226" s="60"/>
      <c r="R226" s="58"/>
      <c r="S226" s="69"/>
      <c r="T226" s="69"/>
      <c r="U226" s="69"/>
      <c r="V226" s="61"/>
      <c r="W226" s="60"/>
      <c r="X226" s="61"/>
      <c r="Y226" s="60"/>
      <c r="Z226" s="61"/>
      <c r="AA226" s="61"/>
      <c r="AB226" s="60"/>
      <c r="AC226" s="60"/>
      <c r="AD226" s="20" t="str">
        <f t="shared" si="11"/>
        <v/>
      </c>
      <c r="AE226" s="60"/>
      <c r="AF226" s="193" t="str">
        <f t="shared" si="12"/>
        <v/>
      </c>
      <c r="AU226"/>
      <c r="AY226" s="81"/>
    </row>
    <row r="227" spans="1:51" x14ac:dyDescent="0.35">
      <c r="A227" s="163">
        <v>217</v>
      </c>
      <c r="B227" s="58"/>
      <c r="C227" s="58"/>
      <c r="D227" s="69"/>
      <c r="E227" s="69"/>
      <c r="F227" s="192" t="str">
        <f t="shared" si="10"/>
        <v/>
      </c>
      <c r="G227" s="69"/>
      <c r="H227" s="60"/>
      <c r="I227" s="60"/>
      <c r="J227" s="60"/>
      <c r="K227" s="58"/>
      <c r="L227" s="69"/>
      <c r="M227" s="69"/>
      <c r="N227" s="69"/>
      <c r="O227" s="69"/>
      <c r="P227" s="60"/>
      <c r="Q227" s="60"/>
      <c r="R227" s="58"/>
      <c r="S227" s="69"/>
      <c r="T227" s="69"/>
      <c r="U227" s="69"/>
      <c r="V227" s="61"/>
      <c r="W227" s="60"/>
      <c r="X227" s="61"/>
      <c r="Y227" s="60"/>
      <c r="Z227" s="61"/>
      <c r="AA227" s="61"/>
      <c r="AB227" s="60"/>
      <c r="AC227" s="60"/>
      <c r="AD227" s="20" t="str">
        <f t="shared" si="11"/>
        <v/>
      </c>
      <c r="AE227" s="60"/>
      <c r="AF227" s="193" t="str">
        <f t="shared" si="12"/>
        <v/>
      </c>
      <c r="AU227"/>
      <c r="AY227" s="81"/>
    </row>
    <row r="228" spans="1:51" x14ac:dyDescent="0.35">
      <c r="A228" s="163">
        <v>218</v>
      </c>
      <c r="B228" s="58"/>
      <c r="C228" s="58"/>
      <c r="D228" s="69"/>
      <c r="E228" s="69"/>
      <c r="F228" s="192" t="str">
        <f t="shared" si="10"/>
        <v/>
      </c>
      <c r="G228" s="69"/>
      <c r="H228" s="60"/>
      <c r="I228" s="60"/>
      <c r="J228" s="60"/>
      <c r="K228" s="58"/>
      <c r="L228" s="69"/>
      <c r="M228" s="69"/>
      <c r="N228" s="69"/>
      <c r="O228" s="69"/>
      <c r="P228" s="60"/>
      <c r="Q228" s="60"/>
      <c r="R228" s="58"/>
      <c r="S228" s="69"/>
      <c r="T228" s="69"/>
      <c r="U228" s="69"/>
      <c r="V228" s="61"/>
      <c r="W228" s="60"/>
      <c r="X228" s="61"/>
      <c r="Y228" s="60"/>
      <c r="Z228" s="61"/>
      <c r="AA228" s="61"/>
      <c r="AB228" s="60"/>
      <c r="AC228" s="60"/>
      <c r="AD228" s="20" t="str">
        <f t="shared" si="11"/>
        <v/>
      </c>
      <c r="AE228" s="60"/>
      <c r="AF228" s="193" t="str">
        <f t="shared" si="12"/>
        <v/>
      </c>
      <c r="AU228"/>
      <c r="AY228" s="81"/>
    </row>
    <row r="229" spans="1:51" x14ac:dyDescent="0.35">
      <c r="A229" s="163">
        <v>219</v>
      </c>
      <c r="B229" s="58"/>
      <c r="C229" s="58"/>
      <c r="D229" s="69"/>
      <c r="E229" s="69"/>
      <c r="F229" s="192" t="str">
        <f t="shared" si="10"/>
        <v/>
      </c>
      <c r="G229" s="69"/>
      <c r="H229" s="60"/>
      <c r="I229" s="60"/>
      <c r="J229" s="60"/>
      <c r="K229" s="58"/>
      <c r="L229" s="69"/>
      <c r="M229" s="69"/>
      <c r="N229" s="69"/>
      <c r="O229" s="69"/>
      <c r="P229" s="60"/>
      <c r="Q229" s="60"/>
      <c r="R229" s="58"/>
      <c r="S229" s="69"/>
      <c r="T229" s="69"/>
      <c r="U229" s="69"/>
      <c r="V229" s="61"/>
      <c r="W229" s="60"/>
      <c r="X229" s="61"/>
      <c r="Y229" s="60"/>
      <c r="Z229" s="61"/>
      <c r="AA229" s="61"/>
      <c r="AB229" s="60"/>
      <c r="AC229" s="60"/>
      <c r="AD229" s="20" t="str">
        <f t="shared" si="11"/>
        <v/>
      </c>
      <c r="AE229" s="60"/>
      <c r="AF229" s="193" t="str">
        <f t="shared" si="12"/>
        <v/>
      </c>
      <c r="AU229"/>
      <c r="AY229" s="81"/>
    </row>
    <row r="230" spans="1:51" x14ac:dyDescent="0.35">
      <c r="A230" s="163">
        <v>220</v>
      </c>
      <c r="B230" s="58"/>
      <c r="C230" s="58"/>
      <c r="D230" s="69"/>
      <c r="E230" s="69"/>
      <c r="F230" s="192" t="str">
        <f t="shared" si="10"/>
        <v/>
      </c>
      <c r="G230" s="69"/>
      <c r="H230" s="60"/>
      <c r="I230" s="60"/>
      <c r="J230" s="60"/>
      <c r="K230" s="58"/>
      <c r="L230" s="69"/>
      <c r="M230" s="69"/>
      <c r="N230" s="69"/>
      <c r="O230" s="69"/>
      <c r="P230" s="60"/>
      <c r="Q230" s="60"/>
      <c r="R230" s="58"/>
      <c r="S230" s="69"/>
      <c r="T230" s="69"/>
      <c r="U230" s="69"/>
      <c r="V230" s="61"/>
      <c r="W230" s="60"/>
      <c r="X230" s="61"/>
      <c r="Y230" s="60"/>
      <c r="Z230" s="61"/>
      <c r="AA230" s="61"/>
      <c r="AB230" s="60"/>
      <c r="AC230" s="60"/>
      <c r="AD230" s="20" t="str">
        <f t="shared" si="11"/>
        <v/>
      </c>
      <c r="AE230" s="60"/>
      <c r="AF230" s="193" t="str">
        <f t="shared" si="12"/>
        <v/>
      </c>
      <c r="AU230"/>
      <c r="AY230" s="81"/>
    </row>
    <row r="231" spans="1:51" x14ac:dyDescent="0.35">
      <c r="A231" s="163">
        <v>221</v>
      </c>
      <c r="B231" s="58"/>
      <c r="C231" s="58"/>
      <c r="D231" s="69"/>
      <c r="E231" s="69"/>
      <c r="F231" s="192" t="str">
        <f t="shared" si="10"/>
        <v/>
      </c>
      <c r="G231" s="69"/>
      <c r="H231" s="60"/>
      <c r="I231" s="60"/>
      <c r="J231" s="60"/>
      <c r="K231" s="58"/>
      <c r="L231" s="69"/>
      <c r="M231" s="69"/>
      <c r="N231" s="69"/>
      <c r="O231" s="69"/>
      <c r="P231" s="60"/>
      <c r="Q231" s="60"/>
      <c r="R231" s="58"/>
      <c r="S231" s="69"/>
      <c r="T231" s="69"/>
      <c r="U231" s="69"/>
      <c r="V231" s="61"/>
      <c r="W231" s="60"/>
      <c r="X231" s="61"/>
      <c r="Y231" s="60"/>
      <c r="Z231" s="61"/>
      <c r="AA231" s="61"/>
      <c r="AB231" s="60"/>
      <c r="AC231" s="60"/>
      <c r="AD231" s="20" t="str">
        <f t="shared" si="11"/>
        <v/>
      </c>
      <c r="AE231" s="60"/>
      <c r="AF231" s="193" t="str">
        <f t="shared" si="12"/>
        <v/>
      </c>
      <c r="AU231"/>
      <c r="AY231" s="81"/>
    </row>
    <row r="232" spans="1:51" x14ac:dyDescent="0.35">
      <c r="A232" s="163">
        <v>222</v>
      </c>
      <c r="B232" s="58"/>
      <c r="C232" s="58"/>
      <c r="D232" s="69"/>
      <c r="E232" s="69"/>
      <c r="F232" s="192" t="str">
        <f t="shared" si="10"/>
        <v/>
      </c>
      <c r="G232" s="69"/>
      <c r="H232" s="60"/>
      <c r="I232" s="60"/>
      <c r="J232" s="60"/>
      <c r="K232" s="58"/>
      <c r="L232" s="69"/>
      <c r="M232" s="69"/>
      <c r="N232" s="69"/>
      <c r="O232" s="69"/>
      <c r="P232" s="60"/>
      <c r="Q232" s="60"/>
      <c r="R232" s="58"/>
      <c r="S232" s="69"/>
      <c r="T232" s="69"/>
      <c r="U232" s="69"/>
      <c r="V232" s="61"/>
      <c r="W232" s="60"/>
      <c r="X232" s="61"/>
      <c r="Y232" s="60"/>
      <c r="Z232" s="61"/>
      <c r="AA232" s="61"/>
      <c r="AB232" s="60"/>
      <c r="AC232" s="60"/>
      <c r="AD232" s="20" t="str">
        <f t="shared" si="11"/>
        <v/>
      </c>
      <c r="AE232" s="60"/>
      <c r="AF232" s="193" t="str">
        <f t="shared" si="12"/>
        <v/>
      </c>
      <c r="AU232"/>
      <c r="AY232" s="81"/>
    </row>
    <row r="233" spans="1:51" x14ac:dyDescent="0.35">
      <c r="A233" s="163">
        <v>223</v>
      </c>
      <c r="B233" s="58"/>
      <c r="C233" s="58"/>
      <c r="D233" s="69"/>
      <c r="E233" s="69"/>
      <c r="F233" s="192" t="str">
        <f t="shared" si="10"/>
        <v/>
      </c>
      <c r="G233" s="69"/>
      <c r="H233" s="60"/>
      <c r="I233" s="60"/>
      <c r="J233" s="60"/>
      <c r="K233" s="58"/>
      <c r="L233" s="69"/>
      <c r="M233" s="69"/>
      <c r="N233" s="69"/>
      <c r="O233" s="69"/>
      <c r="P233" s="60"/>
      <c r="Q233" s="60"/>
      <c r="R233" s="58"/>
      <c r="S233" s="69"/>
      <c r="T233" s="69"/>
      <c r="U233" s="69"/>
      <c r="V233" s="61"/>
      <c r="W233" s="60"/>
      <c r="X233" s="61"/>
      <c r="Y233" s="60"/>
      <c r="Z233" s="61"/>
      <c r="AA233" s="61"/>
      <c r="AB233" s="60"/>
      <c r="AC233" s="60"/>
      <c r="AD233" s="20" t="str">
        <f t="shared" si="11"/>
        <v/>
      </c>
      <c r="AE233" s="60"/>
      <c r="AF233" s="193" t="str">
        <f t="shared" si="12"/>
        <v/>
      </c>
      <c r="AU233"/>
      <c r="AY233" s="81"/>
    </row>
    <row r="234" spans="1:51" x14ac:dyDescent="0.35">
      <c r="A234" s="163">
        <v>224</v>
      </c>
      <c r="B234" s="58"/>
      <c r="C234" s="58"/>
      <c r="D234" s="69"/>
      <c r="E234" s="69"/>
      <c r="F234" s="192" t="str">
        <f t="shared" si="10"/>
        <v/>
      </c>
      <c r="G234" s="69"/>
      <c r="H234" s="60"/>
      <c r="I234" s="60"/>
      <c r="J234" s="60"/>
      <c r="K234" s="58"/>
      <c r="L234" s="69"/>
      <c r="M234" s="69"/>
      <c r="N234" s="69"/>
      <c r="O234" s="69"/>
      <c r="P234" s="60"/>
      <c r="Q234" s="60"/>
      <c r="R234" s="58"/>
      <c r="S234" s="69"/>
      <c r="T234" s="69"/>
      <c r="U234" s="69"/>
      <c r="V234" s="61"/>
      <c r="W234" s="60"/>
      <c r="X234" s="61"/>
      <c r="Y234" s="60"/>
      <c r="Z234" s="61"/>
      <c r="AA234" s="61"/>
      <c r="AB234" s="60"/>
      <c r="AC234" s="60"/>
      <c r="AD234" s="20" t="str">
        <f t="shared" si="11"/>
        <v/>
      </c>
      <c r="AE234" s="60"/>
      <c r="AF234" s="193" t="str">
        <f t="shared" si="12"/>
        <v/>
      </c>
      <c r="AU234"/>
      <c r="AY234" s="81"/>
    </row>
    <row r="235" spans="1:51" x14ac:dyDescent="0.35">
      <c r="A235" s="163">
        <v>225</v>
      </c>
      <c r="B235" s="58"/>
      <c r="C235" s="58"/>
      <c r="D235" s="69"/>
      <c r="E235" s="69"/>
      <c r="F235" s="192" t="str">
        <f t="shared" si="10"/>
        <v/>
      </c>
      <c r="G235" s="69"/>
      <c r="H235" s="60"/>
      <c r="I235" s="60"/>
      <c r="J235" s="60"/>
      <c r="K235" s="58"/>
      <c r="L235" s="69"/>
      <c r="M235" s="69"/>
      <c r="N235" s="69"/>
      <c r="O235" s="69"/>
      <c r="P235" s="60"/>
      <c r="Q235" s="60"/>
      <c r="R235" s="58"/>
      <c r="S235" s="69"/>
      <c r="T235" s="69"/>
      <c r="U235" s="69"/>
      <c r="V235" s="61"/>
      <c r="W235" s="60"/>
      <c r="X235" s="61"/>
      <c r="Y235" s="60"/>
      <c r="Z235" s="61"/>
      <c r="AA235" s="61"/>
      <c r="AB235" s="60"/>
      <c r="AC235" s="60"/>
      <c r="AD235" s="20" t="str">
        <f t="shared" si="11"/>
        <v/>
      </c>
      <c r="AE235" s="60"/>
      <c r="AF235" s="193" t="str">
        <f t="shared" si="12"/>
        <v/>
      </c>
      <c r="AU235"/>
      <c r="AY235" s="81"/>
    </row>
    <row r="236" spans="1:51" x14ac:dyDescent="0.35">
      <c r="A236" s="163">
        <v>226</v>
      </c>
      <c r="B236" s="58"/>
      <c r="C236" s="58"/>
      <c r="D236" s="69"/>
      <c r="E236" s="69"/>
      <c r="F236" s="192" t="str">
        <f t="shared" si="10"/>
        <v/>
      </c>
      <c r="G236" s="69"/>
      <c r="H236" s="60"/>
      <c r="I236" s="60"/>
      <c r="J236" s="60"/>
      <c r="K236" s="58"/>
      <c r="L236" s="69"/>
      <c r="M236" s="69"/>
      <c r="N236" s="69"/>
      <c r="O236" s="69"/>
      <c r="P236" s="60"/>
      <c r="Q236" s="60"/>
      <c r="R236" s="58"/>
      <c r="S236" s="69"/>
      <c r="T236" s="69"/>
      <c r="U236" s="69"/>
      <c r="V236" s="61"/>
      <c r="W236" s="60"/>
      <c r="X236" s="61"/>
      <c r="Y236" s="60"/>
      <c r="Z236" s="61"/>
      <c r="AA236" s="61"/>
      <c r="AB236" s="60"/>
      <c r="AC236" s="60"/>
      <c r="AD236" s="20" t="str">
        <f t="shared" si="11"/>
        <v/>
      </c>
      <c r="AE236" s="60"/>
      <c r="AF236" s="193" t="str">
        <f t="shared" si="12"/>
        <v/>
      </c>
      <c r="AU236"/>
      <c r="AY236" s="81"/>
    </row>
    <row r="237" spans="1:51" x14ac:dyDescent="0.35">
      <c r="A237" s="163">
        <v>227</v>
      </c>
      <c r="B237" s="58"/>
      <c r="C237" s="58"/>
      <c r="D237" s="69"/>
      <c r="E237" s="69"/>
      <c r="F237" s="192" t="str">
        <f t="shared" si="10"/>
        <v/>
      </c>
      <c r="G237" s="69"/>
      <c r="H237" s="60"/>
      <c r="I237" s="60"/>
      <c r="J237" s="60"/>
      <c r="K237" s="58"/>
      <c r="L237" s="69"/>
      <c r="M237" s="69"/>
      <c r="N237" s="69"/>
      <c r="O237" s="69"/>
      <c r="P237" s="60"/>
      <c r="Q237" s="60"/>
      <c r="R237" s="58"/>
      <c r="S237" s="69"/>
      <c r="T237" s="69"/>
      <c r="U237" s="69"/>
      <c r="V237" s="61"/>
      <c r="W237" s="60"/>
      <c r="X237" s="61"/>
      <c r="Y237" s="60"/>
      <c r="Z237" s="61"/>
      <c r="AA237" s="61"/>
      <c r="AB237" s="60"/>
      <c r="AC237" s="60"/>
      <c r="AD237" s="20" t="str">
        <f t="shared" si="11"/>
        <v/>
      </c>
      <c r="AE237" s="60"/>
      <c r="AF237" s="193" t="str">
        <f t="shared" si="12"/>
        <v/>
      </c>
      <c r="AU237"/>
      <c r="AY237" s="81"/>
    </row>
    <row r="238" spans="1:51" x14ac:dyDescent="0.35">
      <c r="A238" s="163">
        <v>228</v>
      </c>
      <c r="B238" s="58"/>
      <c r="C238" s="58"/>
      <c r="D238" s="69"/>
      <c r="E238" s="69"/>
      <c r="F238" s="192" t="str">
        <f t="shared" si="10"/>
        <v/>
      </c>
      <c r="G238" s="69"/>
      <c r="H238" s="60"/>
      <c r="I238" s="60"/>
      <c r="J238" s="60"/>
      <c r="K238" s="58"/>
      <c r="L238" s="69"/>
      <c r="M238" s="69"/>
      <c r="N238" s="69"/>
      <c r="O238" s="69"/>
      <c r="P238" s="60"/>
      <c r="Q238" s="60"/>
      <c r="R238" s="58"/>
      <c r="S238" s="69"/>
      <c r="T238" s="69"/>
      <c r="U238" s="69"/>
      <c r="V238" s="61"/>
      <c r="W238" s="60"/>
      <c r="X238" s="61"/>
      <c r="Y238" s="60"/>
      <c r="Z238" s="61"/>
      <c r="AA238" s="61"/>
      <c r="AB238" s="60"/>
      <c r="AC238" s="60"/>
      <c r="AD238" s="20" t="str">
        <f t="shared" si="11"/>
        <v/>
      </c>
      <c r="AE238" s="60"/>
      <c r="AF238" s="193" t="str">
        <f t="shared" si="12"/>
        <v/>
      </c>
      <c r="AU238"/>
      <c r="AY238" s="81"/>
    </row>
    <row r="239" spans="1:51" x14ac:dyDescent="0.35">
      <c r="A239" s="163">
        <v>229</v>
      </c>
      <c r="B239" s="58"/>
      <c r="C239" s="58"/>
      <c r="D239" s="69"/>
      <c r="E239" s="69"/>
      <c r="F239" s="192" t="str">
        <f t="shared" si="10"/>
        <v/>
      </c>
      <c r="G239" s="69"/>
      <c r="H239" s="60"/>
      <c r="I239" s="60"/>
      <c r="J239" s="60"/>
      <c r="K239" s="58"/>
      <c r="L239" s="69"/>
      <c r="M239" s="69"/>
      <c r="N239" s="69"/>
      <c r="O239" s="69"/>
      <c r="P239" s="60"/>
      <c r="Q239" s="60"/>
      <c r="R239" s="58"/>
      <c r="S239" s="69"/>
      <c r="T239" s="69"/>
      <c r="U239" s="69"/>
      <c r="V239" s="61"/>
      <c r="W239" s="60"/>
      <c r="X239" s="61"/>
      <c r="Y239" s="60"/>
      <c r="Z239" s="61"/>
      <c r="AA239" s="61"/>
      <c r="AB239" s="60"/>
      <c r="AC239" s="60"/>
      <c r="AD239" s="20" t="str">
        <f t="shared" si="11"/>
        <v/>
      </c>
      <c r="AE239" s="60"/>
      <c r="AF239" s="193" t="str">
        <f t="shared" si="12"/>
        <v/>
      </c>
      <c r="AU239"/>
      <c r="AY239" s="81"/>
    </row>
    <row r="240" spans="1:51" x14ac:dyDescent="0.35">
      <c r="A240" s="163">
        <v>230</v>
      </c>
      <c r="B240" s="58"/>
      <c r="C240" s="58"/>
      <c r="D240" s="69"/>
      <c r="E240" s="69"/>
      <c r="F240" s="192" t="str">
        <f t="shared" si="10"/>
        <v/>
      </c>
      <c r="G240" s="69"/>
      <c r="H240" s="60"/>
      <c r="I240" s="60"/>
      <c r="J240" s="60"/>
      <c r="K240" s="58"/>
      <c r="L240" s="69"/>
      <c r="M240" s="69"/>
      <c r="N240" s="69"/>
      <c r="O240" s="69"/>
      <c r="P240" s="60"/>
      <c r="Q240" s="60"/>
      <c r="R240" s="58"/>
      <c r="S240" s="69"/>
      <c r="T240" s="69"/>
      <c r="U240" s="69"/>
      <c r="V240" s="61"/>
      <c r="W240" s="60"/>
      <c r="X240" s="61"/>
      <c r="Y240" s="60"/>
      <c r="Z240" s="61"/>
      <c r="AA240" s="61"/>
      <c r="AB240" s="60"/>
      <c r="AC240" s="60"/>
      <c r="AD240" s="20" t="str">
        <f t="shared" si="11"/>
        <v/>
      </c>
      <c r="AE240" s="60"/>
      <c r="AF240" s="193" t="str">
        <f t="shared" si="12"/>
        <v/>
      </c>
      <c r="AU240"/>
      <c r="AY240" s="81"/>
    </row>
    <row r="241" spans="1:51" x14ac:dyDescent="0.35">
      <c r="A241" s="163">
        <v>231</v>
      </c>
      <c r="B241" s="58"/>
      <c r="C241" s="58"/>
      <c r="D241" s="69"/>
      <c r="E241" s="69"/>
      <c r="F241" s="192" t="str">
        <f t="shared" si="10"/>
        <v/>
      </c>
      <c r="G241" s="69"/>
      <c r="H241" s="60"/>
      <c r="I241" s="60"/>
      <c r="J241" s="60"/>
      <c r="K241" s="58"/>
      <c r="L241" s="69"/>
      <c r="M241" s="69"/>
      <c r="N241" s="69"/>
      <c r="O241" s="69"/>
      <c r="P241" s="60"/>
      <c r="Q241" s="60"/>
      <c r="R241" s="58"/>
      <c r="S241" s="69"/>
      <c r="T241" s="69"/>
      <c r="U241" s="69"/>
      <c r="V241" s="61"/>
      <c r="W241" s="60"/>
      <c r="X241" s="61"/>
      <c r="Y241" s="60"/>
      <c r="Z241" s="61"/>
      <c r="AA241" s="61"/>
      <c r="AB241" s="60"/>
      <c r="AC241" s="60"/>
      <c r="AD241" s="20" t="str">
        <f t="shared" si="11"/>
        <v/>
      </c>
      <c r="AE241" s="60"/>
      <c r="AF241" s="193" t="str">
        <f t="shared" si="12"/>
        <v/>
      </c>
      <c r="AU241"/>
      <c r="AY241" s="81"/>
    </row>
    <row r="242" spans="1:51" x14ac:dyDescent="0.35">
      <c r="A242" s="163">
        <v>232</v>
      </c>
      <c r="B242" s="58"/>
      <c r="C242" s="58"/>
      <c r="D242" s="69"/>
      <c r="E242" s="69"/>
      <c r="F242" s="192" t="str">
        <f t="shared" si="10"/>
        <v/>
      </c>
      <c r="G242" s="69"/>
      <c r="H242" s="60"/>
      <c r="I242" s="60"/>
      <c r="J242" s="60"/>
      <c r="K242" s="58"/>
      <c r="L242" s="69"/>
      <c r="M242" s="69"/>
      <c r="N242" s="69"/>
      <c r="O242" s="69"/>
      <c r="P242" s="60"/>
      <c r="Q242" s="60"/>
      <c r="R242" s="58"/>
      <c r="S242" s="69"/>
      <c r="T242" s="69"/>
      <c r="U242" s="69"/>
      <c r="V242" s="61"/>
      <c r="W242" s="60"/>
      <c r="X242" s="61"/>
      <c r="Y242" s="60"/>
      <c r="Z242" s="61"/>
      <c r="AA242" s="61"/>
      <c r="AB242" s="60"/>
      <c r="AC242" s="60"/>
      <c r="AD242" s="20" t="str">
        <f t="shared" si="11"/>
        <v/>
      </c>
      <c r="AE242" s="60"/>
      <c r="AF242" s="193" t="str">
        <f t="shared" si="12"/>
        <v/>
      </c>
      <c r="AU242"/>
      <c r="AY242" s="81"/>
    </row>
    <row r="243" spans="1:51" x14ac:dyDescent="0.35">
      <c r="A243" s="163">
        <v>233</v>
      </c>
      <c r="B243" s="58"/>
      <c r="C243" s="58"/>
      <c r="D243" s="69"/>
      <c r="E243" s="69"/>
      <c r="F243" s="192" t="str">
        <f t="shared" si="10"/>
        <v/>
      </c>
      <c r="G243" s="69"/>
      <c r="H243" s="60"/>
      <c r="I243" s="60"/>
      <c r="J243" s="60"/>
      <c r="K243" s="58"/>
      <c r="L243" s="69"/>
      <c r="M243" s="69"/>
      <c r="N243" s="69"/>
      <c r="O243" s="69"/>
      <c r="P243" s="60"/>
      <c r="Q243" s="60"/>
      <c r="R243" s="58"/>
      <c r="S243" s="69"/>
      <c r="T243" s="69"/>
      <c r="U243" s="69"/>
      <c r="V243" s="61"/>
      <c r="W243" s="60"/>
      <c r="X243" s="61"/>
      <c r="Y243" s="60"/>
      <c r="Z243" s="61"/>
      <c r="AA243" s="61"/>
      <c r="AB243" s="60"/>
      <c r="AC243" s="60"/>
      <c r="AD243" s="20" t="str">
        <f t="shared" si="11"/>
        <v/>
      </c>
      <c r="AE243" s="60"/>
      <c r="AF243" s="193" t="str">
        <f t="shared" si="12"/>
        <v/>
      </c>
      <c r="AU243"/>
      <c r="AY243" s="81"/>
    </row>
    <row r="244" spans="1:51" x14ac:dyDescent="0.35">
      <c r="A244" s="163">
        <v>234</v>
      </c>
      <c r="B244" s="58"/>
      <c r="C244" s="58"/>
      <c r="D244" s="69"/>
      <c r="E244" s="69"/>
      <c r="F244" s="192" t="str">
        <f t="shared" si="10"/>
        <v/>
      </c>
      <c r="G244" s="69"/>
      <c r="H244" s="60"/>
      <c r="I244" s="60"/>
      <c r="J244" s="60"/>
      <c r="K244" s="58"/>
      <c r="L244" s="69"/>
      <c r="M244" s="69"/>
      <c r="N244" s="69"/>
      <c r="O244" s="69"/>
      <c r="P244" s="60"/>
      <c r="Q244" s="60"/>
      <c r="R244" s="58"/>
      <c r="S244" s="69"/>
      <c r="T244" s="69"/>
      <c r="U244" s="69"/>
      <c r="V244" s="61"/>
      <c r="W244" s="60"/>
      <c r="X244" s="61"/>
      <c r="Y244" s="60"/>
      <c r="Z244" s="61"/>
      <c r="AA244" s="61"/>
      <c r="AB244" s="60"/>
      <c r="AC244" s="60"/>
      <c r="AD244" s="20" t="str">
        <f t="shared" si="11"/>
        <v/>
      </c>
      <c r="AE244" s="60"/>
      <c r="AF244" s="193" t="str">
        <f t="shared" si="12"/>
        <v/>
      </c>
      <c r="AU244"/>
      <c r="AY244" s="81"/>
    </row>
    <row r="245" spans="1:51" x14ac:dyDescent="0.35">
      <c r="A245" s="163">
        <v>235</v>
      </c>
      <c r="B245" s="58"/>
      <c r="C245" s="58"/>
      <c r="D245" s="69"/>
      <c r="E245" s="69"/>
      <c r="F245" s="192" t="str">
        <f t="shared" si="10"/>
        <v/>
      </c>
      <c r="G245" s="69"/>
      <c r="H245" s="60"/>
      <c r="I245" s="60"/>
      <c r="J245" s="60"/>
      <c r="K245" s="58"/>
      <c r="L245" s="69"/>
      <c r="M245" s="69"/>
      <c r="N245" s="69"/>
      <c r="O245" s="69"/>
      <c r="P245" s="60"/>
      <c r="Q245" s="60"/>
      <c r="R245" s="58"/>
      <c r="S245" s="69"/>
      <c r="T245" s="69"/>
      <c r="U245" s="69"/>
      <c r="V245" s="61"/>
      <c r="W245" s="60"/>
      <c r="X245" s="61"/>
      <c r="Y245" s="60"/>
      <c r="Z245" s="61"/>
      <c r="AA245" s="61"/>
      <c r="AB245" s="60"/>
      <c r="AC245" s="60"/>
      <c r="AD245" s="20" t="str">
        <f t="shared" si="11"/>
        <v/>
      </c>
      <c r="AE245" s="60"/>
      <c r="AF245" s="193" t="str">
        <f t="shared" si="12"/>
        <v/>
      </c>
      <c r="AU245"/>
      <c r="AY245" s="81"/>
    </row>
    <row r="246" spans="1:51" x14ac:dyDescent="0.35">
      <c r="A246" s="163">
        <v>236</v>
      </c>
      <c r="B246" s="58"/>
      <c r="C246" s="58"/>
      <c r="D246" s="69"/>
      <c r="E246" s="69"/>
      <c r="F246" s="192" t="str">
        <f t="shared" si="10"/>
        <v/>
      </c>
      <c r="G246" s="69"/>
      <c r="H246" s="60"/>
      <c r="I246" s="60"/>
      <c r="J246" s="60"/>
      <c r="K246" s="58"/>
      <c r="L246" s="69"/>
      <c r="M246" s="69"/>
      <c r="N246" s="69"/>
      <c r="O246" s="69"/>
      <c r="P246" s="60"/>
      <c r="Q246" s="60"/>
      <c r="R246" s="58"/>
      <c r="S246" s="69"/>
      <c r="T246" s="69"/>
      <c r="U246" s="69"/>
      <c r="V246" s="61"/>
      <c r="W246" s="60"/>
      <c r="X246" s="61"/>
      <c r="Y246" s="60"/>
      <c r="Z246" s="61"/>
      <c r="AA246" s="61"/>
      <c r="AB246" s="60"/>
      <c r="AC246" s="60"/>
      <c r="AD246" s="20" t="str">
        <f t="shared" si="11"/>
        <v/>
      </c>
      <c r="AE246" s="60"/>
      <c r="AF246" s="193" t="str">
        <f t="shared" si="12"/>
        <v/>
      </c>
      <c r="AU246"/>
      <c r="AY246" s="81"/>
    </row>
    <row r="247" spans="1:51" x14ac:dyDescent="0.35">
      <c r="A247" s="163">
        <v>237</v>
      </c>
      <c r="B247" s="58"/>
      <c r="C247" s="58"/>
      <c r="D247" s="69"/>
      <c r="E247" s="69"/>
      <c r="F247" s="192" t="str">
        <f t="shared" si="10"/>
        <v/>
      </c>
      <c r="G247" s="69"/>
      <c r="H247" s="60"/>
      <c r="I247" s="60"/>
      <c r="J247" s="60"/>
      <c r="K247" s="58"/>
      <c r="L247" s="69"/>
      <c r="M247" s="69"/>
      <c r="N247" s="69"/>
      <c r="O247" s="69"/>
      <c r="P247" s="60"/>
      <c r="Q247" s="60"/>
      <c r="R247" s="58"/>
      <c r="S247" s="69"/>
      <c r="T247" s="69"/>
      <c r="U247" s="69"/>
      <c r="V247" s="61"/>
      <c r="W247" s="60"/>
      <c r="X247" s="61"/>
      <c r="Y247" s="60"/>
      <c r="Z247" s="61"/>
      <c r="AA247" s="61"/>
      <c r="AB247" s="60"/>
      <c r="AC247" s="60"/>
      <c r="AD247" s="20" t="str">
        <f t="shared" si="11"/>
        <v/>
      </c>
      <c r="AE247" s="60"/>
      <c r="AF247" s="193" t="str">
        <f t="shared" si="12"/>
        <v/>
      </c>
      <c r="AU247"/>
      <c r="AY247" s="81"/>
    </row>
    <row r="248" spans="1:51" x14ac:dyDescent="0.35">
      <c r="A248" s="163">
        <v>238</v>
      </c>
      <c r="B248" s="58"/>
      <c r="C248" s="58"/>
      <c r="D248" s="69"/>
      <c r="E248" s="69"/>
      <c r="F248" s="192" t="str">
        <f t="shared" si="10"/>
        <v/>
      </c>
      <c r="G248" s="69"/>
      <c r="H248" s="60"/>
      <c r="I248" s="60"/>
      <c r="J248" s="60"/>
      <c r="K248" s="58"/>
      <c r="L248" s="69"/>
      <c r="M248" s="69"/>
      <c r="N248" s="69"/>
      <c r="O248" s="69"/>
      <c r="P248" s="60"/>
      <c r="Q248" s="60"/>
      <c r="R248" s="58"/>
      <c r="S248" s="69"/>
      <c r="T248" s="69"/>
      <c r="U248" s="69"/>
      <c r="V248" s="61"/>
      <c r="W248" s="60"/>
      <c r="X248" s="61"/>
      <c r="Y248" s="60"/>
      <c r="Z248" s="61"/>
      <c r="AA248" s="61"/>
      <c r="AB248" s="60"/>
      <c r="AC248" s="60"/>
      <c r="AD248" s="20" t="str">
        <f t="shared" si="11"/>
        <v/>
      </c>
      <c r="AE248" s="60"/>
      <c r="AF248" s="193" t="str">
        <f t="shared" si="12"/>
        <v/>
      </c>
      <c r="AU248"/>
      <c r="AY248" s="81"/>
    </row>
    <row r="249" spans="1:51" x14ac:dyDescent="0.35">
      <c r="A249" s="163">
        <v>239</v>
      </c>
      <c r="B249" s="58"/>
      <c r="C249" s="58"/>
      <c r="D249" s="69"/>
      <c r="E249" s="69"/>
      <c r="F249" s="192" t="str">
        <f t="shared" si="10"/>
        <v/>
      </c>
      <c r="G249" s="69"/>
      <c r="H249" s="60"/>
      <c r="I249" s="60"/>
      <c r="J249" s="60"/>
      <c r="K249" s="58"/>
      <c r="L249" s="69"/>
      <c r="M249" s="69"/>
      <c r="N249" s="69"/>
      <c r="O249" s="69"/>
      <c r="P249" s="60"/>
      <c r="Q249" s="60"/>
      <c r="R249" s="58"/>
      <c r="S249" s="69"/>
      <c r="T249" s="69"/>
      <c r="U249" s="69"/>
      <c r="V249" s="61"/>
      <c r="W249" s="60"/>
      <c r="X249" s="61"/>
      <c r="Y249" s="60"/>
      <c r="Z249" s="61"/>
      <c r="AA249" s="61"/>
      <c r="AB249" s="60"/>
      <c r="AC249" s="60"/>
      <c r="AD249" s="20" t="str">
        <f t="shared" si="11"/>
        <v/>
      </c>
      <c r="AE249" s="60"/>
      <c r="AF249" s="193" t="str">
        <f t="shared" si="12"/>
        <v/>
      </c>
      <c r="AU249"/>
      <c r="AY249" s="81"/>
    </row>
    <row r="250" spans="1:51" x14ac:dyDescent="0.35">
      <c r="A250" s="163">
        <v>240</v>
      </c>
      <c r="B250" s="58"/>
      <c r="C250" s="58"/>
      <c r="D250" s="69"/>
      <c r="E250" s="69"/>
      <c r="F250" s="192" t="str">
        <f t="shared" si="10"/>
        <v/>
      </c>
      <c r="G250" s="69"/>
      <c r="H250" s="60"/>
      <c r="I250" s="60"/>
      <c r="J250" s="60"/>
      <c r="K250" s="58"/>
      <c r="L250" s="69"/>
      <c r="M250" s="69"/>
      <c r="N250" s="69"/>
      <c r="O250" s="69"/>
      <c r="P250" s="60"/>
      <c r="Q250" s="60"/>
      <c r="R250" s="58"/>
      <c r="S250" s="69"/>
      <c r="T250" s="69"/>
      <c r="U250" s="69"/>
      <c r="V250" s="61"/>
      <c r="W250" s="60"/>
      <c r="X250" s="61"/>
      <c r="Y250" s="60"/>
      <c r="Z250" s="61"/>
      <c r="AA250" s="61"/>
      <c r="AB250" s="60"/>
      <c r="AC250" s="60"/>
      <c r="AD250" s="20" t="str">
        <f t="shared" si="11"/>
        <v/>
      </c>
      <c r="AE250" s="60"/>
      <c r="AF250" s="193" t="str">
        <f t="shared" si="12"/>
        <v/>
      </c>
      <c r="AU250"/>
      <c r="AY250" s="81"/>
    </row>
    <row r="251" spans="1:51" x14ac:dyDescent="0.35">
      <c r="A251" s="163">
        <v>241</v>
      </c>
      <c r="B251" s="58"/>
      <c r="C251" s="58"/>
      <c r="D251" s="69"/>
      <c r="E251" s="69"/>
      <c r="F251" s="192" t="str">
        <f t="shared" si="10"/>
        <v/>
      </c>
      <c r="G251" s="69"/>
      <c r="H251" s="60"/>
      <c r="I251" s="60"/>
      <c r="J251" s="60"/>
      <c r="K251" s="58"/>
      <c r="L251" s="69"/>
      <c r="M251" s="69"/>
      <c r="N251" s="69"/>
      <c r="O251" s="69"/>
      <c r="P251" s="60"/>
      <c r="Q251" s="60"/>
      <c r="R251" s="58"/>
      <c r="S251" s="69"/>
      <c r="T251" s="69"/>
      <c r="U251" s="69"/>
      <c r="V251" s="61"/>
      <c r="W251" s="60"/>
      <c r="X251" s="61"/>
      <c r="Y251" s="60"/>
      <c r="Z251" s="61"/>
      <c r="AA251" s="61"/>
      <c r="AB251" s="60"/>
      <c r="AC251" s="60"/>
      <c r="AD251" s="20" t="str">
        <f t="shared" si="11"/>
        <v/>
      </c>
      <c r="AE251" s="60"/>
      <c r="AF251" s="193" t="str">
        <f t="shared" si="12"/>
        <v/>
      </c>
      <c r="AU251"/>
      <c r="AY251" s="81"/>
    </row>
    <row r="252" spans="1:51" x14ac:dyDescent="0.35">
      <c r="A252" s="163">
        <v>242</v>
      </c>
      <c r="B252" s="58"/>
      <c r="C252" s="58"/>
      <c r="D252" s="69"/>
      <c r="E252" s="69"/>
      <c r="F252" s="192" t="str">
        <f t="shared" si="10"/>
        <v/>
      </c>
      <c r="G252" s="69"/>
      <c r="H252" s="60"/>
      <c r="I252" s="60"/>
      <c r="J252" s="60"/>
      <c r="K252" s="58"/>
      <c r="L252" s="69"/>
      <c r="M252" s="69"/>
      <c r="N252" s="69"/>
      <c r="O252" s="69"/>
      <c r="P252" s="60"/>
      <c r="Q252" s="60"/>
      <c r="R252" s="58"/>
      <c r="S252" s="69"/>
      <c r="T252" s="69"/>
      <c r="U252" s="69"/>
      <c r="V252" s="61"/>
      <c r="W252" s="60"/>
      <c r="X252" s="61"/>
      <c r="Y252" s="60"/>
      <c r="Z252" s="61"/>
      <c r="AA252" s="61"/>
      <c r="AB252" s="60"/>
      <c r="AC252" s="60"/>
      <c r="AD252" s="20" t="str">
        <f t="shared" si="11"/>
        <v/>
      </c>
      <c r="AE252" s="60"/>
      <c r="AF252" s="193" t="str">
        <f t="shared" si="12"/>
        <v/>
      </c>
      <c r="AU252"/>
      <c r="AY252" s="81"/>
    </row>
    <row r="253" spans="1:51" x14ac:dyDescent="0.35">
      <c r="A253" s="163">
        <v>243</v>
      </c>
      <c r="B253" s="58"/>
      <c r="C253" s="58"/>
      <c r="D253" s="69"/>
      <c r="E253" s="69"/>
      <c r="F253" s="192" t="str">
        <f t="shared" si="10"/>
        <v/>
      </c>
      <c r="G253" s="69"/>
      <c r="H253" s="60"/>
      <c r="I253" s="60"/>
      <c r="J253" s="60"/>
      <c r="K253" s="58"/>
      <c r="L253" s="69"/>
      <c r="M253" s="69"/>
      <c r="N253" s="69"/>
      <c r="O253" s="69"/>
      <c r="P253" s="60"/>
      <c r="Q253" s="60"/>
      <c r="R253" s="58"/>
      <c r="S253" s="69"/>
      <c r="T253" s="69"/>
      <c r="U253" s="69"/>
      <c r="V253" s="61"/>
      <c r="W253" s="60"/>
      <c r="X253" s="61"/>
      <c r="Y253" s="60"/>
      <c r="Z253" s="61"/>
      <c r="AA253" s="61"/>
      <c r="AB253" s="60"/>
      <c r="AC253" s="60"/>
      <c r="AD253" s="20" t="str">
        <f t="shared" si="11"/>
        <v/>
      </c>
      <c r="AE253" s="60"/>
      <c r="AF253" s="193" t="str">
        <f t="shared" si="12"/>
        <v/>
      </c>
      <c r="AU253"/>
      <c r="AY253" s="81"/>
    </row>
    <row r="254" spans="1:51" x14ac:dyDescent="0.35">
      <c r="A254" s="163">
        <v>244</v>
      </c>
      <c r="B254" s="58"/>
      <c r="C254" s="58"/>
      <c r="D254" s="69"/>
      <c r="E254" s="69"/>
      <c r="F254" s="192" t="str">
        <f t="shared" si="10"/>
        <v/>
      </c>
      <c r="G254" s="69"/>
      <c r="H254" s="60"/>
      <c r="I254" s="60"/>
      <c r="J254" s="60"/>
      <c r="K254" s="58"/>
      <c r="L254" s="69"/>
      <c r="M254" s="69"/>
      <c r="N254" s="69"/>
      <c r="O254" s="69"/>
      <c r="P254" s="60"/>
      <c r="Q254" s="60"/>
      <c r="R254" s="58"/>
      <c r="S254" s="69"/>
      <c r="T254" s="69"/>
      <c r="U254" s="69"/>
      <c r="V254" s="61"/>
      <c r="W254" s="60"/>
      <c r="X254" s="61"/>
      <c r="Y254" s="60"/>
      <c r="Z254" s="61"/>
      <c r="AA254" s="61"/>
      <c r="AB254" s="60"/>
      <c r="AC254" s="60"/>
      <c r="AD254" s="20" t="str">
        <f t="shared" si="11"/>
        <v/>
      </c>
      <c r="AE254" s="60"/>
      <c r="AF254" s="193" t="str">
        <f t="shared" si="12"/>
        <v/>
      </c>
      <c r="AU254"/>
      <c r="AY254" s="81"/>
    </row>
    <row r="255" spans="1:51" x14ac:dyDescent="0.35">
      <c r="A255" s="163">
        <v>245</v>
      </c>
      <c r="B255" s="58"/>
      <c r="C255" s="58"/>
      <c r="D255" s="69"/>
      <c r="E255" s="69"/>
      <c r="F255" s="192" t="str">
        <f t="shared" si="10"/>
        <v/>
      </c>
      <c r="G255" s="69"/>
      <c r="H255" s="60"/>
      <c r="I255" s="60"/>
      <c r="J255" s="60"/>
      <c r="K255" s="58"/>
      <c r="L255" s="69"/>
      <c r="M255" s="69"/>
      <c r="N255" s="69"/>
      <c r="O255" s="69"/>
      <c r="P255" s="60"/>
      <c r="Q255" s="60"/>
      <c r="R255" s="58"/>
      <c r="S255" s="69"/>
      <c r="T255" s="69"/>
      <c r="U255" s="69"/>
      <c r="V255" s="61"/>
      <c r="W255" s="60"/>
      <c r="X255" s="61"/>
      <c r="Y255" s="60"/>
      <c r="Z255" s="61"/>
      <c r="AA255" s="61"/>
      <c r="AB255" s="60"/>
      <c r="AC255" s="60"/>
      <c r="AD255" s="20" t="str">
        <f t="shared" si="11"/>
        <v/>
      </c>
      <c r="AE255" s="60"/>
      <c r="AF255" s="193" t="str">
        <f t="shared" si="12"/>
        <v/>
      </c>
      <c r="AU255"/>
      <c r="AY255" s="81"/>
    </row>
    <row r="256" spans="1:51" x14ac:dyDescent="0.35">
      <c r="A256" s="163">
        <v>246</v>
      </c>
      <c r="B256" s="58"/>
      <c r="C256" s="58"/>
      <c r="D256" s="69"/>
      <c r="E256" s="69"/>
      <c r="F256" s="192" t="str">
        <f t="shared" si="10"/>
        <v/>
      </c>
      <c r="G256" s="69"/>
      <c r="H256" s="60"/>
      <c r="I256" s="60"/>
      <c r="J256" s="60"/>
      <c r="K256" s="58"/>
      <c r="L256" s="69"/>
      <c r="M256" s="69"/>
      <c r="N256" s="69"/>
      <c r="O256" s="69"/>
      <c r="P256" s="60"/>
      <c r="Q256" s="60"/>
      <c r="R256" s="58"/>
      <c r="S256" s="69"/>
      <c r="T256" s="69"/>
      <c r="U256" s="69"/>
      <c r="V256" s="61"/>
      <c r="W256" s="60"/>
      <c r="X256" s="61"/>
      <c r="Y256" s="60"/>
      <c r="Z256" s="61"/>
      <c r="AA256" s="61"/>
      <c r="AB256" s="60"/>
      <c r="AC256" s="60"/>
      <c r="AD256" s="20" t="str">
        <f t="shared" si="11"/>
        <v/>
      </c>
      <c r="AE256" s="60"/>
      <c r="AF256" s="193" t="str">
        <f t="shared" si="12"/>
        <v/>
      </c>
      <c r="AU256"/>
      <c r="AY256" s="81"/>
    </row>
    <row r="257" spans="1:51" x14ac:dyDescent="0.35">
      <c r="A257" s="163">
        <v>247</v>
      </c>
      <c r="B257" s="58"/>
      <c r="C257" s="58"/>
      <c r="D257" s="69"/>
      <c r="E257" s="69"/>
      <c r="F257" s="192" t="str">
        <f t="shared" si="10"/>
        <v/>
      </c>
      <c r="G257" s="69"/>
      <c r="H257" s="60"/>
      <c r="I257" s="60"/>
      <c r="J257" s="60"/>
      <c r="K257" s="58"/>
      <c r="L257" s="69"/>
      <c r="M257" s="69"/>
      <c r="N257" s="69"/>
      <c r="O257" s="69"/>
      <c r="P257" s="60"/>
      <c r="Q257" s="60"/>
      <c r="R257" s="58"/>
      <c r="S257" s="69"/>
      <c r="T257" s="69"/>
      <c r="U257" s="69"/>
      <c r="V257" s="61"/>
      <c r="W257" s="60"/>
      <c r="X257" s="61"/>
      <c r="Y257" s="60"/>
      <c r="Z257" s="61"/>
      <c r="AA257" s="61"/>
      <c r="AB257" s="60"/>
      <c r="AC257" s="60"/>
      <c r="AD257" s="20" t="str">
        <f t="shared" si="11"/>
        <v/>
      </c>
      <c r="AE257" s="60"/>
      <c r="AF257" s="193" t="str">
        <f t="shared" si="12"/>
        <v/>
      </c>
      <c r="AU257"/>
      <c r="AY257" s="81"/>
    </row>
    <row r="258" spans="1:51" x14ac:dyDescent="0.35">
      <c r="A258" s="163">
        <v>248</v>
      </c>
      <c r="B258" s="58"/>
      <c r="C258" s="58"/>
      <c r="D258" s="69"/>
      <c r="E258" s="69"/>
      <c r="F258" s="192" t="str">
        <f t="shared" si="10"/>
        <v/>
      </c>
      <c r="G258" s="69"/>
      <c r="H258" s="60"/>
      <c r="I258" s="60"/>
      <c r="J258" s="60"/>
      <c r="K258" s="58"/>
      <c r="L258" s="69"/>
      <c r="M258" s="69"/>
      <c r="N258" s="69"/>
      <c r="O258" s="69"/>
      <c r="P258" s="60"/>
      <c r="Q258" s="60"/>
      <c r="R258" s="58"/>
      <c r="S258" s="69"/>
      <c r="T258" s="69"/>
      <c r="U258" s="69"/>
      <c r="V258" s="61"/>
      <c r="W258" s="60"/>
      <c r="X258" s="61"/>
      <c r="Y258" s="60"/>
      <c r="Z258" s="61"/>
      <c r="AA258" s="61"/>
      <c r="AB258" s="60"/>
      <c r="AC258" s="60"/>
      <c r="AD258" s="20" t="str">
        <f t="shared" si="11"/>
        <v/>
      </c>
      <c r="AE258" s="60"/>
      <c r="AF258" s="193" t="str">
        <f t="shared" si="12"/>
        <v/>
      </c>
      <c r="AU258"/>
      <c r="AY258" s="81"/>
    </row>
    <row r="259" spans="1:51" x14ac:dyDescent="0.35">
      <c r="A259" s="163">
        <v>249</v>
      </c>
      <c r="B259" s="58"/>
      <c r="C259" s="58"/>
      <c r="D259" s="69"/>
      <c r="E259" s="69"/>
      <c r="F259" s="192" t="str">
        <f t="shared" si="10"/>
        <v/>
      </c>
      <c r="G259" s="69"/>
      <c r="H259" s="60"/>
      <c r="I259" s="60"/>
      <c r="J259" s="60"/>
      <c r="K259" s="58"/>
      <c r="L259" s="69"/>
      <c r="M259" s="69"/>
      <c r="N259" s="69"/>
      <c r="O259" s="69"/>
      <c r="P259" s="60"/>
      <c r="Q259" s="60"/>
      <c r="R259" s="58"/>
      <c r="S259" s="69"/>
      <c r="T259" s="69"/>
      <c r="U259" s="69"/>
      <c r="V259" s="61"/>
      <c r="W259" s="60"/>
      <c r="X259" s="61"/>
      <c r="Y259" s="60"/>
      <c r="Z259" s="61"/>
      <c r="AA259" s="61"/>
      <c r="AB259" s="60"/>
      <c r="AC259" s="60"/>
      <c r="AD259" s="20" t="str">
        <f t="shared" si="11"/>
        <v/>
      </c>
      <c r="AE259" s="60"/>
      <c r="AF259" s="193" t="str">
        <f t="shared" si="12"/>
        <v/>
      </c>
      <c r="AU259"/>
      <c r="AY259" s="81"/>
    </row>
    <row r="260" spans="1:51" x14ac:dyDescent="0.35">
      <c r="A260" s="163">
        <v>250</v>
      </c>
      <c r="B260" s="58"/>
      <c r="C260" s="58"/>
      <c r="D260" s="69"/>
      <c r="E260" s="69"/>
      <c r="F260" s="192" t="str">
        <f t="shared" si="10"/>
        <v/>
      </c>
      <c r="G260" s="69"/>
      <c r="H260" s="60"/>
      <c r="I260" s="60"/>
      <c r="J260" s="60"/>
      <c r="K260" s="58"/>
      <c r="L260" s="69"/>
      <c r="M260" s="69"/>
      <c r="N260" s="69"/>
      <c r="O260" s="69"/>
      <c r="P260" s="60"/>
      <c r="Q260" s="60"/>
      <c r="R260" s="58"/>
      <c r="S260" s="69"/>
      <c r="T260" s="69"/>
      <c r="U260" s="69"/>
      <c r="V260" s="61"/>
      <c r="W260" s="60"/>
      <c r="X260" s="61"/>
      <c r="Y260" s="60"/>
      <c r="Z260" s="61"/>
      <c r="AA260" s="61"/>
      <c r="AB260" s="60"/>
      <c r="AC260" s="60"/>
      <c r="AD260" s="20" t="str">
        <f t="shared" si="11"/>
        <v/>
      </c>
      <c r="AE260" s="60"/>
      <c r="AF260" s="193" t="str">
        <f t="shared" si="12"/>
        <v/>
      </c>
      <c r="AU260"/>
      <c r="AY260" s="81"/>
    </row>
    <row r="261" spans="1:51" x14ac:dyDescent="0.35">
      <c r="A261" s="163">
        <v>251</v>
      </c>
      <c r="B261" s="58"/>
      <c r="C261" s="58"/>
      <c r="D261" s="69"/>
      <c r="E261" s="69"/>
      <c r="F261" s="192" t="str">
        <f t="shared" si="10"/>
        <v/>
      </c>
      <c r="G261" s="69"/>
      <c r="H261" s="60"/>
      <c r="I261" s="60"/>
      <c r="J261" s="60"/>
      <c r="K261" s="58"/>
      <c r="L261" s="69"/>
      <c r="M261" s="69"/>
      <c r="N261" s="69"/>
      <c r="O261" s="69"/>
      <c r="P261" s="60"/>
      <c r="Q261" s="60"/>
      <c r="R261" s="58"/>
      <c r="S261" s="69"/>
      <c r="T261" s="69"/>
      <c r="U261" s="69"/>
      <c r="V261" s="61"/>
      <c r="W261" s="60"/>
      <c r="X261" s="61"/>
      <c r="Y261" s="60"/>
      <c r="Z261" s="61"/>
      <c r="AA261" s="61"/>
      <c r="AB261" s="60"/>
      <c r="AC261" s="60"/>
      <c r="AD261" s="20" t="str">
        <f t="shared" si="11"/>
        <v/>
      </c>
      <c r="AE261" s="60"/>
      <c r="AF261" s="193" t="str">
        <f t="shared" si="12"/>
        <v/>
      </c>
      <c r="AU261"/>
      <c r="AY261" s="81"/>
    </row>
    <row r="262" spans="1:51" x14ac:dyDescent="0.35">
      <c r="A262" s="163">
        <v>252</v>
      </c>
      <c r="B262" s="58"/>
      <c r="C262" s="58"/>
      <c r="D262" s="69"/>
      <c r="E262" s="69"/>
      <c r="F262" s="192" t="str">
        <f t="shared" si="10"/>
        <v/>
      </c>
      <c r="G262" s="69"/>
      <c r="H262" s="60"/>
      <c r="I262" s="60"/>
      <c r="J262" s="60"/>
      <c r="K262" s="58"/>
      <c r="L262" s="69"/>
      <c r="M262" s="69"/>
      <c r="N262" s="69"/>
      <c r="O262" s="69"/>
      <c r="P262" s="60"/>
      <c r="Q262" s="60"/>
      <c r="R262" s="58"/>
      <c r="S262" s="69"/>
      <c r="T262" s="69"/>
      <c r="U262" s="69"/>
      <c r="V262" s="61"/>
      <c r="W262" s="60"/>
      <c r="X262" s="61"/>
      <c r="Y262" s="60"/>
      <c r="Z262" s="61"/>
      <c r="AA262" s="61"/>
      <c r="AB262" s="60"/>
      <c r="AC262" s="60"/>
      <c r="AD262" s="20" t="str">
        <f t="shared" si="11"/>
        <v/>
      </c>
      <c r="AE262" s="60"/>
      <c r="AF262" s="193" t="str">
        <f t="shared" si="12"/>
        <v/>
      </c>
      <c r="AU262"/>
      <c r="AY262" s="81"/>
    </row>
    <row r="263" spans="1:51" x14ac:dyDescent="0.35">
      <c r="A263" s="163">
        <v>253</v>
      </c>
      <c r="B263" s="58"/>
      <c r="C263" s="58"/>
      <c r="D263" s="69"/>
      <c r="E263" s="69"/>
      <c r="F263" s="192" t="str">
        <f t="shared" si="10"/>
        <v/>
      </c>
      <c r="G263" s="69"/>
      <c r="H263" s="60"/>
      <c r="I263" s="60"/>
      <c r="J263" s="60"/>
      <c r="K263" s="58"/>
      <c r="L263" s="69"/>
      <c r="M263" s="69"/>
      <c r="N263" s="69"/>
      <c r="O263" s="69"/>
      <c r="P263" s="60"/>
      <c r="Q263" s="60"/>
      <c r="R263" s="58"/>
      <c r="S263" s="69"/>
      <c r="T263" s="69"/>
      <c r="U263" s="69"/>
      <c r="V263" s="61"/>
      <c r="W263" s="60"/>
      <c r="X263" s="61"/>
      <c r="Y263" s="60"/>
      <c r="Z263" s="61"/>
      <c r="AA263" s="61"/>
      <c r="AB263" s="60"/>
      <c r="AC263" s="60"/>
      <c r="AD263" s="20" t="str">
        <f t="shared" si="11"/>
        <v/>
      </c>
      <c r="AE263" s="60"/>
      <c r="AF263" s="193" t="str">
        <f t="shared" si="12"/>
        <v/>
      </c>
      <c r="AU263"/>
      <c r="AY263" s="81"/>
    </row>
    <row r="264" spans="1:51" x14ac:dyDescent="0.35">
      <c r="A264" s="163">
        <v>254</v>
      </c>
      <c r="B264" s="58"/>
      <c r="C264" s="58"/>
      <c r="D264" s="69"/>
      <c r="E264" s="69"/>
      <c r="F264" s="192" t="str">
        <f t="shared" si="10"/>
        <v/>
      </c>
      <c r="G264" s="69"/>
      <c r="H264" s="60"/>
      <c r="I264" s="60"/>
      <c r="J264" s="60"/>
      <c r="K264" s="58"/>
      <c r="L264" s="69"/>
      <c r="M264" s="69"/>
      <c r="N264" s="69"/>
      <c r="O264" s="69"/>
      <c r="P264" s="60"/>
      <c r="Q264" s="60"/>
      <c r="R264" s="58"/>
      <c r="S264" s="69"/>
      <c r="T264" s="69"/>
      <c r="U264" s="69"/>
      <c r="V264" s="61"/>
      <c r="W264" s="60"/>
      <c r="X264" s="61"/>
      <c r="Y264" s="60"/>
      <c r="Z264" s="61"/>
      <c r="AA264" s="61"/>
      <c r="AB264" s="60"/>
      <c r="AC264" s="60"/>
      <c r="AD264" s="20" t="str">
        <f t="shared" si="11"/>
        <v/>
      </c>
      <c r="AE264" s="60"/>
      <c r="AF264" s="193" t="str">
        <f t="shared" si="12"/>
        <v/>
      </c>
      <c r="AU264"/>
      <c r="AY264" s="81"/>
    </row>
    <row r="265" spans="1:51" x14ac:dyDescent="0.35">
      <c r="A265" s="163">
        <v>255</v>
      </c>
      <c r="B265" s="58"/>
      <c r="C265" s="58"/>
      <c r="D265" s="69"/>
      <c r="E265" s="69"/>
      <c r="F265" s="192" t="str">
        <f t="shared" si="10"/>
        <v/>
      </c>
      <c r="G265" s="69"/>
      <c r="H265" s="60"/>
      <c r="I265" s="60"/>
      <c r="J265" s="60"/>
      <c r="K265" s="58"/>
      <c r="L265" s="69"/>
      <c r="M265" s="69"/>
      <c r="N265" s="69"/>
      <c r="O265" s="69"/>
      <c r="P265" s="60"/>
      <c r="Q265" s="60"/>
      <c r="R265" s="58"/>
      <c r="S265" s="69"/>
      <c r="T265" s="69"/>
      <c r="U265" s="69"/>
      <c r="V265" s="61"/>
      <c r="W265" s="60"/>
      <c r="X265" s="61"/>
      <c r="Y265" s="60"/>
      <c r="Z265" s="61"/>
      <c r="AA265" s="61"/>
      <c r="AB265" s="60"/>
      <c r="AC265" s="60"/>
      <c r="AD265" s="20" t="str">
        <f t="shared" si="11"/>
        <v/>
      </c>
      <c r="AE265" s="60"/>
      <c r="AF265" s="193" t="str">
        <f t="shared" si="12"/>
        <v/>
      </c>
      <c r="AU265"/>
      <c r="AY265" s="81"/>
    </row>
    <row r="266" spans="1:51" x14ac:dyDescent="0.35">
      <c r="A266" s="163">
        <v>256</v>
      </c>
      <c r="B266" s="58"/>
      <c r="C266" s="58"/>
      <c r="D266" s="69"/>
      <c r="E266" s="69"/>
      <c r="F266" s="192" t="str">
        <f t="shared" si="10"/>
        <v/>
      </c>
      <c r="G266" s="69"/>
      <c r="H266" s="60"/>
      <c r="I266" s="60"/>
      <c r="J266" s="60"/>
      <c r="K266" s="58"/>
      <c r="L266" s="69"/>
      <c r="M266" s="69"/>
      <c r="N266" s="69"/>
      <c r="O266" s="69"/>
      <c r="P266" s="60"/>
      <c r="Q266" s="60"/>
      <c r="R266" s="58"/>
      <c r="S266" s="69"/>
      <c r="T266" s="69"/>
      <c r="U266" s="69"/>
      <c r="V266" s="61"/>
      <c r="W266" s="60"/>
      <c r="X266" s="61"/>
      <c r="Y266" s="60"/>
      <c r="Z266" s="61"/>
      <c r="AA266" s="61"/>
      <c r="AB266" s="60"/>
      <c r="AC266" s="60"/>
      <c r="AD266" s="20" t="str">
        <f t="shared" si="11"/>
        <v/>
      </c>
      <c r="AE266" s="60"/>
      <c r="AF266" s="193" t="str">
        <f t="shared" si="12"/>
        <v/>
      </c>
      <c r="AU266"/>
      <c r="AY266" s="81"/>
    </row>
    <row r="267" spans="1:51" x14ac:dyDescent="0.35">
      <c r="A267" s="163">
        <v>257</v>
      </c>
      <c r="B267" s="58"/>
      <c r="C267" s="58"/>
      <c r="D267" s="69"/>
      <c r="E267" s="69"/>
      <c r="F267" s="192" t="str">
        <f t="shared" ref="F267:F330" si="13">IF(ISBLANK(B267),"",E267-D267+1)</f>
        <v/>
      </c>
      <c r="G267" s="69"/>
      <c r="H267" s="60"/>
      <c r="I267" s="60"/>
      <c r="J267" s="60"/>
      <c r="K267" s="58"/>
      <c r="L267" s="69"/>
      <c r="M267" s="69"/>
      <c r="N267" s="69"/>
      <c r="O267" s="69"/>
      <c r="P267" s="60"/>
      <c r="Q267" s="60"/>
      <c r="R267" s="58"/>
      <c r="S267" s="69"/>
      <c r="T267" s="69"/>
      <c r="U267" s="69"/>
      <c r="V267" s="61"/>
      <c r="W267" s="60"/>
      <c r="X267" s="61"/>
      <c r="Y267" s="60"/>
      <c r="Z267" s="61"/>
      <c r="AA267" s="61"/>
      <c r="AB267" s="60"/>
      <c r="AC267" s="60"/>
      <c r="AD267" s="20" t="str">
        <f t="shared" si="11"/>
        <v/>
      </c>
      <c r="AE267" s="60"/>
      <c r="AF267" s="193" t="str">
        <f t="shared" si="12"/>
        <v/>
      </c>
      <c r="AU267"/>
      <c r="AY267" s="81"/>
    </row>
    <row r="268" spans="1:51" x14ac:dyDescent="0.35">
      <c r="A268" s="163">
        <v>258</v>
      </c>
      <c r="B268" s="58"/>
      <c r="C268" s="58"/>
      <c r="D268" s="69"/>
      <c r="E268" s="69"/>
      <c r="F268" s="192" t="str">
        <f t="shared" si="13"/>
        <v/>
      </c>
      <c r="G268" s="69"/>
      <c r="H268" s="60"/>
      <c r="I268" s="60"/>
      <c r="J268" s="60"/>
      <c r="K268" s="58"/>
      <c r="L268" s="69"/>
      <c r="M268" s="69"/>
      <c r="N268" s="69"/>
      <c r="O268" s="69"/>
      <c r="P268" s="60"/>
      <c r="Q268" s="60"/>
      <c r="R268" s="58"/>
      <c r="S268" s="69"/>
      <c r="T268" s="69"/>
      <c r="U268" s="69"/>
      <c r="V268" s="61"/>
      <c r="W268" s="60"/>
      <c r="X268" s="61"/>
      <c r="Y268" s="60"/>
      <c r="Z268" s="61"/>
      <c r="AA268" s="61"/>
      <c r="AB268" s="60"/>
      <c r="AC268" s="60"/>
      <c r="AD268" s="20" t="str">
        <f t="shared" ref="AD268:AD331" si="14">IF(ISBLANK(B268),"",IF(AB268=0,1,(IF(Z268="Flow rate was measured on a dry basis and CH4 concentration was measured on a wet basis",1/(1-AB268),1-AB268))))</f>
        <v/>
      </c>
      <c r="AE268" s="60"/>
      <c r="AF268" s="193" t="str">
        <f t="shared" si="12"/>
        <v/>
      </c>
      <c r="AU268"/>
      <c r="AY268" s="81"/>
    </row>
    <row r="269" spans="1:51" x14ac:dyDescent="0.35">
      <c r="A269" s="163">
        <v>259</v>
      </c>
      <c r="B269" s="58"/>
      <c r="C269" s="58"/>
      <c r="D269" s="69"/>
      <c r="E269" s="69"/>
      <c r="F269" s="192" t="str">
        <f t="shared" si="13"/>
        <v/>
      </c>
      <c r="G269" s="69"/>
      <c r="H269" s="60"/>
      <c r="I269" s="60"/>
      <c r="J269" s="60"/>
      <c r="K269" s="58"/>
      <c r="L269" s="69"/>
      <c r="M269" s="69"/>
      <c r="N269" s="69"/>
      <c r="O269" s="69"/>
      <c r="P269" s="60"/>
      <c r="Q269" s="60"/>
      <c r="R269" s="58"/>
      <c r="S269" s="69"/>
      <c r="T269" s="69"/>
      <c r="U269" s="69"/>
      <c r="V269" s="61"/>
      <c r="W269" s="60"/>
      <c r="X269" s="61"/>
      <c r="Y269" s="60"/>
      <c r="Z269" s="61"/>
      <c r="AA269" s="61"/>
      <c r="AB269" s="60"/>
      <c r="AC269" s="60"/>
      <c r="AD269" s="20" t="str">
        <f t="shared" si="14"/>
        <v/>
      </c>
      <c r="AE269" s="60"/>
      <c r="AF269" s="193" t="str">
        <f t="shared" si="12"/>
        <v/>
      </c>
      <c r="AU269"/>
      <c r="AY269" s="81"/>
    </row>
    <row r="270" spans="1:51" x14ac:dyDescent="0.35">
      <c r="A270" s="163">
        <v>260</v>
      </c>
      <c r="B270" s="58"/>
      <c r="C270" s="58"/>
      <c r="D270" s="69"/>
      <c r="E270" s="69"/>
      <c r="F270" s="192" t="str">
        <f t="shared" si="13"/>
        <v/>
      </c>
      <c r="G270" s="69"/>
      <c r="H270" s="60"/>
      <c r="I270" s="60"/>
      <c r="J270" s="60"/>
      <c r="K270" s="58"/>
      <c r="L270" s="69"/>
      <c r="M270" s="69"/>
      <c r="N270" s="69"/>
      <c r="O270" s="69"/>
      <c r="P270" s="60"/>
      <c r="Q270" s="60"/>
      <c r="R270" s="58"/>
      <c r="S270" s="69"/>
      <c r="T270" s="69"/>
      <c r="U270" s="69"/>
      <c r="V270" s="61"/>
      <c r="W270" s="60"/>
      <c r="X270" s="61"/>
      <c r="Y270" s="60"/>
      <c r="Z270" s="61"/>
      <c r="AA270" s="61"/>
      <c r="AB270" s="60"/>
      <c r="AC270" s="60"/>
      <c r="AD270" s="20" t="str">
        <f t="shared" si="14"/>
        <v/>
      </c>
      <c r="AE270" s="60"/>
      <c r="AF270" s="193" t="str">
        <f t="shared" ref="AF270:AF333" si="15">IF(ISBLANK(B270),"",IF(I270="scm/m",F270*(H270*AD270*(P270/100)*0.6776*1*1440*(1/1000)),F270*(H270*AD270*(P270/100)*0.6776*(288.706/V270)*(X270/101325)*1440*(1/1000))))</f>
        <v/>
      </c>
      <c r="AU270"/>
      <c r="AY270" s="81"/>
    </row>
    <row r="271" spans="1:51" x14ac:dyDescent="0.35">
      <c r="A271" s="163">
        <v>261</v>
      </c>
      <c r="B271" s="58"/>
      <c r="C271" s="58"/>
      <c r="D271" s="69"/>
      <c r="E271" s="69"/>
      <c r="F271" s="192" t="str">
        <f t="shared" si="13"/>
        <v/>
      </c>
      <c r="G271" s="69"/>
      <c r="H271" s="60"/>
      <c r="I271" s="60"/>
      <c r="J271" s="60"/>
      <c r="K271" s="58"/>
      <c r="L271" s="69"/>
      <c r="M271" s="69"/>
      <c r="N271" s="69"/>
      <c r="O271" s="69"/>
      <c r="P271" s="60"/>
      <c r="Q271" s="60"/>
      <c r="R271" s="58"/>
      <c r="S271" s="69"/>
      <c r="T271" s="69"/>
      <c r="U271" s="69"/>
      <c r="V271" s="61"/>
      <c r="W271" s="60"/>
      <c r="X271" s="61"/>
      <c r="Y271" s="60"/>
      <c r="Z271" s="61"/>
      <c r="AA271" s="61"/>
      <c r="AB271" s="60"/>
      <c r="AC271" s="60"/>
      <c r="AD271" s="20" t="str">
        <f t="shared" si="14"/>
        <v/>
      </c>
      <c r="AE271" s="60"/>
      <c r="AF271" s="193" t="str">
        <f t="shared" si="15"/>
        <v/>
      </c>
      <c r="AU271"/>
      <c r="AY271" s="81"/>
    </row>
    <row r="272" spans="1:51" x14ac:dyDescent="0.35">
      <c r="A272" s="163">
        <v>262</v>
      </c>
      <c r="B272" s="58"/>
      <c r="C272" s="58"/>
      <c r="D272" s="69"/>
      <c r="E272" s="69"/>
      <c r="F272" s="192" t="str">
        <f t="shared" si="13"/>
        <v/>
      </c>
      <c r="G272" s="69"/>
      <c r="H272" s="60"/>
      <c r="I272" s="60"/>
      <c r="J272" s="60"/>
      <c r="K272" s="58"/>
      <c r="L272" s="69"/>
      <c r="M272" s="69"/>
      <c r="N272" s="69"/>
      <c r="O272" s="69"/>
      <c r="P272" s="60"/>
      <c r="Q272" s="60"/>
      <c r="R272" s="58"/>
      <c r="S272" s="69"/>
      <c r="T272" s="69"/>
      <c r="U272" s="69"/>
      <c r="V272" s="61"/>
      <c r="W272" s="60"/>
      <c r="X272" s="61"/>
      <c r="Y272" s="60"/>
      <c r="Z272" s="61"/>
      <c r="AA272" s="61"/>
      <c r="AB272" s="60"/>
      <c r="AC272" s="60"/>
      <c r="AD272" s="20" t="str">
        <f t="shared" si="14"/>
        <v/>
      </c>
      <c r="AE272" s="60"/>
      <c r="AF272" s="193" t="str">
        <f t="shared" si="15"/>
        <v/>
      </c>
      <c r="AU272"/>
      <c r="AY272" s="81"/>
    </row>
    <row r="273" spans="1:51" x14ac:dyDescent="0.35">
      <c r="A273" s="163">
        <v>263</v>
      </c>
      <c r="B273" s="58"/>
      <c r="C273" s="58"/>
      <c r="D273" s="69"/>
      <c r="E273" s="69"/>
      <c r="F273" s="192" t="str">
        <f t="shared" si="13"/>
        <v/>
      </c>
      <c r="G273" s="69"/>
      <c r="H273" s="60"/>
      <c r="I273" s="60"/>
      <c r="J273" s="60"/>
      <c r="K273" s="58"/>
      <c r="L273" s="69"/>
      <c r="M273" s="69"/>
      <c r="N273" s="69"/>
      <c r="O273" s="69"/>
      <c r="P273" s="60"/>
      <c r="Q273" s="60"/>
      <c r="R273" s="58"/>
      <c r="S273" s="69"/>
      <c r="T273" s="69"/>
      <c r="U273" s="69"/>
      <c r="V273" s="61"/>
      <c r="W273" s="60"/>
      <c r="X273" s="61"/>
      <c r="Y273" s="60"/>
      <c r="Z273" s="61"/>
      <c r="AA273" s="61"/>
      <c r="AB273" s="60"/>
      <c r="AC273" s="60"/>
      <c r="AD273" s="20" t="str">
        <f t="shared" si="14"/>
        <v/>
      </c>
      <c r="AE273" s="60"/>
      <c r="AF273" s="193" t="str">
        <f t="shared" si="15"/>
        <v/>
      </c>
      <c r="AU273"/>
      <c r="AY273" s="81"/>
    </row>
    <row r="274" spans="1:51" x14ac:dyDescent="0.35">
      <c r="A274" s="163">
        <v>264</v>
      </c>
      <c r="B274" s="58"/>
      <c r="C274" s="58"/>
      <c r="D274" s="69"/>
      <c r="E274" s="69"/>
      <c r="F274" s="192" t="str">
        <f t="shared" si="13"/>
        <v/>
      </c>
      <c r="G274" s="69"/>
      <c r="H274" s="60"/>
      <c r="I274" s="60"/>
      <c r="J274" s="60"/>
      <c r="K274" s="58"/>
      <c r="L274" s="69"/>
      <c r="M274" s="69"/>
      <c r="N274" s="69"/>
      <c r="O274" s="69"/>
      <c r="P274" s="60"/>
      <c r="Q274" s="60"/>
      <c r="R274" s="58"/>
      <c r="S274" s="69"/>
      <c r="T274" s="69"/>
      <c r="U274" s="69"/>
      <c r="V274" s="61"/>
      <c r="W274" s="60"/>
      <c r="X274" s="61"/>
      <c r="Y274" s="60"/>
      <c r="Z274" s="61"/>
      <c r="AA274" s="61"/>
      <c r="AB274" s="60"/>
      <c r="AC274" s="60"/>
      <c r="AD274" s="20" t="str">
        <f t="shared" si="14"/>
        <v/>
      </c>
      <c r="AE274" s="60"/>
      <c r="AF274" s="193" t="str">
        <f t="shared" si="15"/>
        <v/>
      </c>
      <c r="AU274"/>
      <c r="AY274" s="81"/>
    </row>
    <row r="275" spans="1:51" x14ac:dyDescent="0.35">
      <c r="A275" s="163">
        <v>265</v>
      </c>
      <c r="B275" s="58"/>
      <c r="C275" s="58"/>
      <c r="D275" s="69"/>
      <c r="E275" s="69"/>
      <c r="F275" s="192" t="str">
        <f t="shared" si="13"/>
        <v/>
      </c>
      <c r="G275" s="69"/>
      <c r="H275" s="60"/>
      <c r="I275" s="60"/>
      <c r="J275" s="60"/>
      <c r="K275" s="58"/>
      <c r="L275" s="69"/>
      <c r="M275" s="69"/>
      <c r="N275" s="69"/>
      <c r="O275" s="69"/>
      <c r="P275" s="60"/>
      <c r="Q275" s="60"/>
      <c r="R275" s="58"/>
      <c r="S275" s="69"/>
      <c r="T275" s="69"/>
      <c r="U275" s="69"/>
      <c r="V275" s="61"/>
      <c r="W275" s="60"/>
      <c r="X275" s="61"/>
      <c r="Y275" s="60"/>
      <c r="Z275" s="61"/>
      <c r="AA275" s="61"/>
      <c r="AB275" s="60"/>
      <c r="AC275" s="60"/>
      <c r="AD275" s="20" t="str">
        <f t="shared" si="14"/>
        <v/>
      </c>
      <c r="AE275" s="60"/>
      <c r="AF275" s="193" t="str">
        <f t="shared" si="15"/>
        <v/>
      </c>
      <c r="AU275"/>
      <c r="AY275" s="81"/>
    </row>
    <row r="276" spans="1:51" x14ac:dyDescent="0.35">
      <c r="A276" s="163">
        <v>266</v>
      </c>
      <c r="B276" s="58"/>
      <c r="C276" s="58"/>
      <c r="D276" s="69"/>
      <c r="E276" s="69"/>
      <c r="F276" s="192" t="str">
        <f t="shared" si="13"/>
        <v/>
      </c>
      <c r="G276" s="69"/>
      <c r="H276" s="60"/>
      <c r="I276" s="60"/>
      <c r="J276" s="60"/>
      <c r="K276" s="58"/>
      <c r="L276" s="69"/>
      <c r="M276" s="69"/>
      <c r="N276" s="69"/>
      <c r="O276" s="69"/>
      <c r="P276" s="60"/>
      <c r="Q276" s="60"/>
      <c r="R276" s="58"/>
      <c r="S276" s="69"/>
      <c r="T276" s="69"/>
      <c r="U276" s="69"/>
      <c r="V276" s="61"/>
      <c r="W276" s="60"/>
      <c r="X276" s="61"/>
      <c r="Y276" s="60"/>
      <c r="Z276" s="61"/>
      <c r="AA276" s="61"/>
      <c r="AB276" s="60"/>
      <c r="AC276" s="60"/>
      <c r="AD276" s="20" t="str">
        <f t="shared" si="14"/>
        <v/>
      </c>
      <c r="AE276" s="60"/>
      <c r="AF276" s="193" t="str">
        <f t="shared" si="15"/>
        <v/>
      </c>
      <c r="AU276"/>
      <c r="AY276" s="81"/>
    </row>
    <row r="277" spans="1:51" x14ac:dyDescent="0.35">
      <c r="A277" s="163">
        <v>267</v>
      </c>
      <c r="B277" s="58"/>
      <c r="C277" s="58"/>
      <c r="D277" s="69"/>
      <c r="E277" s="69"/>
      <c r="F277" s="192" t="str">
        <f t="shared" si="13"/>
        <v/>
      </c>
      <c r="G277" s="69"/>
      <c r="H277" s="60"/>
      <c r="I277" s="60"/>
      <c r="J277" s="60"/>
      <c r="K277" s="58"/>
      <c r="L277" s="69"/>
      <c r="M277" s="69"/>
      <c r="N277" s="69"/>
      <c r="O277" s="69"/>
      <c r="P277" s="60"/>
      <c r="Q277" s="60"/>
      <c r="R277" s="58"/>
      <c r="S277" s="69"/>
      <c r="T277" s="69"/>
      <c r="U277" s="69"/>
      <c r="V277" s="61"/>
      <c r="W277" s="60"/>
      <c r="X277" s="61"/>
      <c r="Y277" s="60"/>
      <c r="Z277" s="61"/>
      <c r="AA277" s="61"/>
      <c r="AB277" s="60"/>
      <c r="AC277" s="60"/>
      <c r="AD277" s="20" t="str">
        <f t="shared" si="14"/>
        <v/>
      </c>
      <c r="AE277" s="60"/>
      <c r="AF277" s="193" t="str">
        <f t="shared" si="15"/>
        <v/>
      </c>
      <c r="AU277"/>
      <c r="AY277" s="81"/>
    </row>
    <row r="278" spans="1:51" x14ac:dyDescent="0.35">
      <c r="A278" s="163">
        <v>268</v>
      </c>
      <c r="B278" s="58"/>
      <c r="C278" s="58"/>
      <c r="D278" s="69"/>
      <c r="E278" s="69"/>
      <c r="F278" s="192" t="str">
        <f t="shared" si="13"/>
        <v/>
      </c>
      <c r="G278" s="69"/>
      <c r="H278" s="60"/>
      <c r="I278" s="60"/>
      <c r="J278" s="60"/>
      <c r="K278" s="58"/>
      <c r="L278" s="69"/>
      <c r="M278" s="69"/>
      <c r="N278" s="69"/>
      <c r="O278" s="69"/>
      <c r="P278" s="60"/>
      <c r="Q278" s="60"/>
      <c r="R278" s="58"/>
      <c r="S278" s="69"/>
      <c r="T278" s="69"/>
      <c r="U278" s="69"/>
      <c r="V278" s="61"/>
      <c r="W278" s="60"/>
      <c r="X278" s="61"/>
      <c r="Y278" s="60"/>
      <c r="Z278" s="61"/>
      <c r="AA278" s="61"/>
      <c r="AB278" s="60"/>
      <c r="AC278" s="60"/>
      <c r="AD278" s="20" t="str">
        <f t="shared" si="14"/>
        <v/>
      </c>
      <c r="AE278" s="60"/>
      <c r="AF278" s="193" t="str">
        <f t="shared" si="15"/>
        <v/>
      </c>
      <c r="AU278"/>
      <c r="AY278" s="81"/>
    </row>
    <row r="279" spans="1:51" x14ac:dyDescent="0.35">
      <c r="A279" s="163">
        <v>269</v>
      </c>
      <c r="B279" s="58"/>
      <c r="C279" s="58"/>
      <c r="D279" s="69"/>
      <c r="E279" s="69"/>
      <c r="F279" s="192" t="str">
        <f t="shared" si="13"/>
        <v/>
      </c>
      <c r="G279" s="69"/>
      <c r="H279" s="60"/>
      <c r="I279" s="60"/>
      <c r="J279" s="60"/>
      <c r="K279" s="58"/>
      <c r="L279" s="69"/>
      <c r="M279" s="69"/>
      <c r="N279" s="69"/>
      <c r="O279" s="69"/>
      <c r="P279" s="60"/>
      <c r="Q279" s="60"/>
      <c r="R279" s="58"/>
      <c r="S279" s="69"/>
      <c r="T279" s="69"/>
      <c r="U279" s="69"/>
      <c r="V279" s="61"/>
      <c r="W279" s="60"/>
      <c r="X279" s="61"/>
      <c r="Y279" s="60"/>
      <c r="Z279" s="61"/>
      <c r="AA279" s="61"/>
      <c r="AB279" s="60"/>
      <c r="AC279" s="60"/>
      <c r="AD279" s="20" t="str">
        <f t="shared" si="14"/>
        <v/>
      </c>
      <c r="AE279" s="60"/>
      <c r="AF279" s="193" t="str">
        <f t="shared" si="15"/>
        <v/>
      </c>
      <c r="AU279"/>
      <c r="AY279" s="81"/>
    </row>
    <row r="280" spans="1:51" x14ac:dyDescent="0.35">
      <c r="A280" s="163">
        <v>270</v>
      </c>
      <c r="B280" s="58"/>
      <c r="C280" s="58"/>
      <c r="D280" s="69"/>
      <c r="E280" s="69"/>
      <c r="F280" s="192" t="str">
        <f t="shared" si="13"/>
        <v/>
      </c>
      <c r="G280" s="69"/>
      <c r="H280" s="60"/>
      <c r="I280" s="60"/>
      <c r="J280" s="60"/>
      <c r="K280" s="58"/>
      <c r="L280" s="69"/>
      <c r="M280" s="69"/>
      <c r="N280" s="69"/>
      <c r="O280" s="69"/>
      <c r="P280" s="60"/>
      <c r="Q280" s="60"/>
      <c r="R280" s="58"/>
      <c r="S280" s="69"/>
      <c r="T280" s="69"/>
      <c r="U280" s="69"/>
      <c r="V280" s="61"/>
      <c r="W280" s="60"/>
      <c r="X280" s="61"/>
      <c r="Y280" s="60"/>
      <c r="Z280" s="61"/>
      <c r="AA280" s="61"/>
      <c r="AB280" s="60"/>
      <c r="AC280" s="60"/>
      <c r="AD280" s="20" t="str">
        <f t="shared" si="14"/>
        <v/>
      </c>
      <c r="AE280" s="60"/>
      <c r="AF280" s="193" t="str">
        <f t="shared" si="15"/>
        <v/>
      </c>
      <c r="AU280"/>
      <c r="AY280" s="81"/>
    </row>
    <row r="281" spans="1:51" x14ac:dyDescent="0.35">
      <c r="A281" s="163">
        <v>271</v>
      </c>
      <c r="B281" s="58"/>
      <c r="C281" s="58"/>
      <c r="D281" s="69"/>
      <c r="E281" s="69"/>
      <c r="F281" s="192" t="str">
        <f t="shared" si="13"/>
        <v/>
      </c>
      <c r="G281" s="69"/>
      <c r="H281" s="60"/>
      <c r="I281" s="60"/>
      <c r="J281" s="60"/>
      <c r="K281" s="58"/>
      <c r="L281" s="69"/>
      <c r="M281" s="69"/>
      <c r="N281" s="69"/>
      <c r="O281" s="69"/>
      <c r="P281" s="60"/>
      <c r="Q281" s="60"/>
      <c r="R281" s="58"/>
      <c r="S281" s="69"/>
      <c r="T281" s="69"/>
      <c r="U281" s="69"/>
      <c r="V281" s="61"/>
      <c r="W281" s="60"/>
      <c r="X281" s="61"/>
      <c r="Y281" s="60"/>
      <c r="Z281" s="61"/>
      <c r="AA281" s="61"/>
      <c r="AB281" s="60"/>
      <c r="AC281" s="60"/>
      <c r="AD281" s="20" t="str">
        <f t="shared" si="14"/>
        <v/>
      </c>
      <c r="AE281" s="60"/>
      <c r="AF281" s="193" t="str">
        <f t="shared" si="15"/>
        <v/>
      </c>
      <c r="AU281"/>
      <c r="AY281" s="81"/>
    </row>
    <row r="282" spans="1:51" x14ac:dyDescent="0.35">
      <c r="A282" s="163">
        <v>272</v>
      </c>
      <c r="B282" s="58"/>
      <c r="C282" s="58"/>
      <c r="D282" s="69"/>
      <c r="E282" s="69"/>
      <c r="F282" s="192" t="str">
        <f t="shared" si="13"/>
        <v/>
      </c>
      <c r="G282" s="69"/>
      <c r="H282" s="60"/>
      <c r="I282" s="60"/>
      <c r="J282" s="60"/>
      <c r="K282" s="58"/>
      <c r="L282" s="69"/>
      <c r="M282" s="69"/>
      <c r="N282" s="69"/>
      <c r="O282" s="69"/>
      <c r="P282" s="60"/>
      <c r="Q282" s="60"/>
      <c r="R282" s="58"/>
      <c r="S282" s="69"/>
      <c r="T282" s="69"/>
      <c r="U282" s="69"/>
      <c r="V282" s="61"/>
      <c r="W282" s="60"/>
      <c r="X282" s="61"/>
      <c r="Y282" s="60"/>
      <c r="Z282" s="61"/>
      <c r="AA282" s="61"/>
      <c r="AB282" s="60"/>
      <c r="AC282" s="60"/>
      <c r="AD282" s="20" t="str">
        <f t="shared" si="14"/>
        <v/>
      </c>
      <c r="AE282" s="60"/>
      <c r="AF282" s="193" t="str">
        <f t="shared" si="15"/>
        <v/>
      </c>
      <c r="AU282"/>
      <c r="AY282" s="81"/>
    </row>
    <row r="283" spans="1:51" x14ac:dyDescent="0.35">
      <c r="A283" s="163">
        <v>273</v>
      </c>
      <c r="B283" s="58"/>
      <c r="C283" s="58"/>
      <c r="D283" s="69"/>
      <c r="E283" s="69"/>
      <c r="F283" s="192" t="str">
        <f t="shared" si="13"/>
        <v/>
      </c>
      <c r="G283" s="69"/>
      <c r="H283" s="60"/>
      <c r="I283" s="60"/>
      <c r="J283" s="60"/>
      <c r="K283" s="58"/>
      <c r="L283" s="69"/>
      <c r="M283" s="69"/>
      <c r="N283" s="69"/>
      <c r="O283" s="69"/>
      <c r="P283" s="60"/>
      <c r="Q283" s="60"/>
      <c r="R283" s="58"/>
      <c r="S283" s="69"/>
      <c r="T283" s="69"/>
      <c r="U283" s="69"/>
      <c r="V283" s="61"/>
      <c r="W283" s="60"/>
      <c r="X283" s="61"/>
      <c r="Y283" s="60"/>
      <c r="Z283" s="61"/>
      <c r="AA283" s="61"/>
      <c r="AB283" s="60"/>
      <c r="AC283" s="60"/>
      <c r="AD283" s="20" t="str">
        <f t="shared" si="14"/>
        <v/>
      </c>
      <c r="AE283" s="60"/>
      <c r="AF283" s="193" t="str">
        <f t="shared" si="15"/>
        <v/>
      </c>
      <c r="AU283"/>
      <c r="AY283" s="81"/>
    </row>
    <row r="284" spans="1:51" x14ac:dyDescent="0.35">
      <c r="A284" s="163">
        <v>274</v>
      </c>
      <c r="B284" s="58"/>
      <c r="C284" s="58"/>
      <c r="D284" s="69"/>
      <c r="E284" s="69"/>
      <c r="F284" s="192" t="str">
        <f t="shared" si="13"/>
        <v/>
      </c>
      <c r="G284" s="69"/>
      <c r="H284" s="60"/>
      <c r="I284" s="60"/>
      <c r="J284" s="60"/>
      <c r="K284" s="58"/>
      <c r="L284" s="69"/>
      <c r="M284" s="69"/>
      <c r="N284" s="69"/>
      <c r="O284" s="69"/>
      <c r="P284" s="60"/>
      <c r="Q284" s="60"/>
      <c r="R284" s="58"/>
      <c r="S284" s="69"/>
      <c r="T284" s="69"/>
      <c r="U284" s="69"/>
      <c r="V284" s="61"/>
      <c r="W284" s="60"/>
      <c r="X284" s="61"/>
      <c r="Y284" s="60"/>
      <c r="Z284" s="61"/>
      <c r="AA284" s="61"/>
      <c r="AB284" s="60"/>
      <c r="AC284" s="60"/>
      <c r="AD284" s="20" t="str">
        <f t="shared" si="14"/>
        <v/>
      </c>
      <c r="AE284" s="60"/>
      <c r="AF284" s="193" t="str">
        <f t="shared" si="15"/>
        <v/>
      </c>
      <c r="AU284"/>
      <c r="AY284" s="81"/>
    </row>
    <row r="285" spans="1:51" x14ac:dyDescent="0.35">
      <c r="A285" s="163">
        <v>275</v>
      </c>
      <c r="B285" s="58"/>
      <c r="C285" s="58"/>
      <c r="D285" s="69"/>
      <c r="E285" s="69"/>
      <c r="F285" s="192" t="str">
        <f t="shared" si="13"/>
        <v/>
      </c>
      <c r="G285" s="69"/>
      <c r="H285" s="60"/>
      <c r="I285" s="60"/>
      <c r="J285" s="60"/>
      <c r="K285" s="58"/>
      <c r="L285" s="69"/>
      <c r="M285" s="69"/>
      <c r="N285" s="69"/>
      <c r="O285" s="69"/>
      <c r="P285" s="60"/>
      <c r="Q285" s="60"/>
      <c r="R285" s="58"/>
      <c r="S285" s="69"/>
      <c r="T285" s="69"/>
      <c r="U285" s="69"/>
      <c r="V285" s="61"/>
      <c r="W285" s="60"/>
      <c r="X285" s="61"/>
      <c r="Y285" s="60"/>
      <c r="Z285" s="61"/>
      <c r="AA285" s="61"/>
      <c r="AB285" s="60"/>
      <c r="AC285" s="60"/>
      <c r="AD285" s="20" t="str">
        <f t="shared" si="14"/>
        <v/>
      </c>
      <c r="AE285" s="60"/>
      <c r="AF285" s="193" t="str">
        <f t="shared" si="15"/>
        <v/>
      </c>
      <c r="AU285"/>
      <c r="AY285" s="81"/>
    </row>
    <row r="286" spans="1:51" x14ac:dyDescent="0.35">
      <c r="A286" s="163">
        <v>276</v>
      </c>
      <c r="B286" s="58"/>
      <c r="C286" s="58"/>
      <c r="D286" s="69"/>
      <c r="E286" s="69"/>
      <c r="F286" s="192" t="str">
        <f t="shared" si="13"/>
        <v/>
      </c>
      <c r="G286" s="69"/>
      <c r="H286" s="60"/>
      <c r="I286" s="60"/>
      <c r="J286" s="60"/>
      <c r="K286" s="58"/>
      <c r="L286" s="69"/>
      <c r="M286" s="69"/>
      <c r="N286" s="69"/>
      <c r="O286" s="69"/>
      <c r="P286" s="60"/>
      <c r="Q286" s="60"/>
      <c r="R286" s="58"/>
      <c r="S286" s="69"/>
      <c r="T286" s="69"/>
      <c r="U286" s="69"/>
      <c r="V286" s="61"/>
      <c r="W286" s="60"/>
      <c r="X286" s="61"/>
      <c r="Y286" s="60"/>
      <c r="Z286" s="61"/>
      <c r="AA286" s="61"/>
      <c r="AB286" s="60"/>
      <c r="AC286" s="60"/>
      <c r="AD286" s="20" t="str">
        <f t="shared" si="14"/>
        <v/>
      </c>
      <c r="AE286" s="60"/>
      <c r="AF286" s="193" t="str">
        <f t="shared" si="15"/>
        <v/>
      </c>
      <c r="AU286"/>
      <c r="AY286" s="81"/>
    </row>
    <row r="287" spans="1:51" x14ac:dyDescent="0.35">
      <c r="A287" s="163">
        <v>277</v>
      </c>
      <c r="B287" s="58"/>
      <c r="C287" s="58"/>
      <c r="D287" s="69"/>
      <c r="E287" s="69"/>
      <c r="F287" s="192" t="str">
        <f t="shared" si="13"/>
        <v/>
      </c>
      <c r="G287" s="69"/>
      <c r="H287" s="60"/>
      <c r="I287" s="60"/>
      <c r="J287" s="60"/>
      <c r="K287" s="58"/>
      <c r="L287" s="69"/>
      <c r="M287" s="69"/>
      <c r="N287" s="69"/>
      <c r="O287" s="69"/>
      <c r="P287" s="60"/>
      <c r="Q287" s="60"/>
      <c r="R287" s="58"/>
      <c r="S287" s="69"/>
      <c r="T287" s="69"/>
      <c r="U287" s="69"/>
      <c r="V287" s="61"/>
      <c r="W287" s="60"/>
      <c r="X287" s="61"/>
      <c r="Y287" s="60"/>
      <c r="Z287" s="61"/>
      <c r="AA287" s="61"/>
      <c r="AB287" s="60"/>
      <c r="AC287" s="60"/>
      <c r="AD287" s="20" t="str">
        <f t="shared" si="14"/>
        <v/>
      </c>
      <c r="AE287" s="60"/>
      <c r="AF287" s="193" t="str">
        <f t="shared" si="15"/>
        <v/>
      </c>
      <c r="AU287"/>
      <c r="AY287" s="81"/>
    </row>
    <row r="288" spans="1:51" x14ac:dyDescent="0.35">
      <c r="A288" s="163">
        <v>278</v>
      </c>
      <c r="B288" s="58"/>
      <c r="C288" s="58"/>
      <c r="D288" s="69"/>
      <c r="E288" s="69"/>
      <c r="F288" s="192" t="str">
        <f t="shared" si="13"/>
        <v/>
      </c>
      <c r="G288" s="69"/>
      <c r="H288" s="60"/>
      <c r="I288" s="60"/>
      <c r="J288" s="60"/>
      <c r="K288" s="58"/>
      <c r="L288" s="69"/>
      <c r="M288" s="69"/>
      <c r="N288" s="69"/>
      <c r="O288" s="69"/>
      <c r="P288" s="60"/>
      <c r="Q288" s="60"/>
      <c r="R288" s="58"/>
      <c r="S288" s="69"/>
      <c r="T288" s="69"/>
      <c r="U288" s="69"/>
      <c r="V288" s="61"/>
      <c r="W288" s="60"/>
      <c r="X288" s="61"/>
      <c r="Y288" s="60"/>
      <c r="Z288" s="61"/>
      <c r="AA288" s="61"/>
      <c r="AB288" s="60"/>
      <c r="AC288" s="60"/>
      <c r="AD288" s="20" t="str">
        <f t="shared" si="14"/>
        <v/>
      </c>
      <c r="AE288" s="60"/>
      <c r="AF288" s="193" t="str">
        <f t="shared" si="15"/>
        <v/>
      </c>
      <c r="AU288"/>
      <c r="AY288" s="81"/>
    </row>
    <row r="289" spans="1:51" x14ac:dyDescent="0.35">
      <c r="A289" s="163">
        <v>279</v>
      </c>
      <c r="B289" s="58"/>
      <c r="C289" s="58"/>
      <c r="D289" s="69"/>
      <c r="E289" s="69"/>
      <c r="F289" s="192" t="str">
        <f t="shared" si="13"/>
        <v/>
      </c>
      <c r="G289" s="69"/>
      <c r="H289" s="60"/>
      <c r="I289" s="60"/>
      <c r="J289" s="60"/>
      <c r="K289" s="58"/>
      <c r="L289" s="69"/>
      <c r="M289" s="69"/>
      <c r="N289" s="69"/>
      <c r="O289" s="69"/>
      <c r="P289" s="60"/>
      <c r="Q289" s="60"/>
      <c r="R289" s="58"/>
      <c r="S289" s="69"/>
      <c r="T289" s="69"/>
      <c r="U289" s="69"/>
      <c r="V289" s="61"/>
      <c r="W289" s="60"/>
      <c r="X289" s="61"/>
      <c r="Y289" s="60"/>
      <c r="Z289" s="61"/>
      <c r="AA289" s="61"/>
      <c r="AB289" s="60"/>
      <c r="AC289" s="60"/>
      <c r="AD289" s="20" t="str">
        <f t="shared" si="14"/>
        <v/>
      </c>
      <c r="AE289" s="60"/>
      <c r="AF289" s="193" t="str">
        <f t="shared" si="15"/>
        <v/>
      </c>
      <c r="AU289"/>
      <c r="AY289" s="81"/>
    </row>
    <row r="290" spans="1:51" x14ac:dyDescent="0.35">
      <c r="A290" s="163">
        <v>280</v>
      </c>
      <c r="B290" s="58"/>
      <c r="C290" s="58"/>
      <c r="D290" s="69"/>
      <c r="E290" s="69"/>
      <c r="F290" s="192" t="str">
        <f t="shared" si="13"/>
        <v/>
      </c>
      <c r="G290" s="69"/>
      <c r="H290" s="60"/>
      <c r="I290" s="60"/>
      <c r="J290" s="60"/>
      <c r="K290" s="58"/>
      <c r="L290" s="69"/>
      <c r="M290" s="69"/>
      <c r="N290" s="69"/>
      <c r="O290" s="69"/>
      <c r="P290" s="60"/>
      <c r="Q290" s="60"/>
      <c r="R290" s="58"/>
      <c r="S290" s="69"/>
      <c r="T290" s="69"/>
      <c r="U290" s="69"/>
      <c r="V290" s="61"/>
      <c r="W290" s="60"/>
      <c r="X290" s="61"/>
      <c r="Y290" s="60"/>
      <c r="Z290" s="61"/>
      <c r="AA290" s="61"/>
      <c r="AB290" s="60"/>
      <c r="AC290" s="60"/>
      <c r="AD290" s="20" t="str">
        <f t="shared" si="14"/>
        <v/>
      </c>
      <c r="AE290" s="60"/>
      <c r="AF290" s="193" t="str">
        <f t="shared" si="15"/>
        <v/>
      </c>
      <c r="AU290"/>
      <c r="AY290" s="81"/>
    </row>
    <row r="291" spans="1:51" x14ac:dyDescent="0.35">
      <c r="A291" s="163">
        <v>281</v>
      </c>
      <c r="B291" s="58"/>
      <c r="C291" s="58"/>
      <c r="D291" s="69"/>
      <c r="E291" s="69"/>
      <c r="F291" s="192" t="str">
        <f t="shared" si="13"/>
        <v/>
      </c>
      <c r="G291" s="69"/>
      <c r="H291" s="60"/>
      <c r="I291" s="60"/>
      <c r="J291" s="60"/>
      <c r="K291" s="58"/>
      <c r="L291" s="69"/>
      <c r="M291" s="69"/>
      <c r="N291" s="69"/>
      <c r="O291" s="69"/>
      <c r="P291" s="60"/>
      <c r="Q291" s="60"/>
      <c r="R291" s="58"/>
      <c r="S291" s="69"/>
      <c r="T291" s="69"/>
      <c r="U291" s="69"/>
      <c r="V291" s="61"/>
      <c r="W291" s="60"/>
      <c r="X291" s="61"/>
      <c r="Y291" s="60"/>
      <c r="Z291" s="61"/>
      <c r="AA291" s="61"/>
      <c r="AB291" s="60"/>
      <c r="AC291" s="60"/>
      <c r="AD291" s="20" t="str">
        <f t="shared" si="14"/>
        <v/>
      </c>
      <c r="AE291" s="60"/>
      <c r="AF291" s="193" t="str">
        <f t="shared" si="15"/>
        <v/>
      </c>
      <c r="AU291"/>
      <c r="AY291" s="81"/>
    </row>
    <row r="292" spans="1:51" x14ac:dyDescent="0.35">
      <c r="A292" s="163">
        <v>282</v>
      </c>
      <c r="B292" s="58"/>
      <c r="C292" s="58"/>
      <c r="D292" s="69"/>
      <c r="E292" s="69"/>
      <c r="F292" s="192" t="str">
        <f t="shared" si="13"/>
        <v/>
      </c>
      <c r="G292" s="69"/>
      <c r="H292" s="60"/>
      <c r="I292" s="60"/>
      <c r="J292" s="60"/>
      <c r="K292" s="58"/>
      <c r="L292" s="69"/>
      <c r="M292" s="69"/>
      <c r="N292" s="69"/>
      <c r="O292" s="69"/>
      <c r="P292" s="60"/>
      <c r="Q292" s="60"/>
      <c r="R292" s="58"/>
      <c r="S292" s="69"/>
      <c r="T292" s="69"/>
      <c r="U292" s="69"/>
      <c r="V292" s="61"/>
      <c r="W292" s="60"/>
      <c r="X292" s="61"/>
      <c r="Y292" s="60"/>
      <c r="Z292" s="61"/>
      <c r="AA292" s="61"/>
      <c r="AB292" s="60"/>
      <c r="AC292" s="60"/>
      <c r="AD292" s="20" t="str">
        <f t="shared" si="14"/>
        <v/>
      </c>
      <c r="AE292" s="60"/>
      <c r="AF292" s="193" t="str">
        <f t="shared" si="15"/>
        <v/>
      </c>
      <c r="AU292"/>
      <c r="AY292" s="81"/>
    </row>
    <row r="293" spans="1:51" x14ac:dyDescent="0.35">
      <c r="A293" s="163">
        <v>283</v>
      </c>
      <c r="B293" s="58"/>
      <c r="C293" s="58"/>
      <c r="D293" s="69"/>
      <c r="E293" s="69"/>
      <c r="F293" s="192" t="str">
        <f t="shared" si="13"/>
        <v/>
      </c>
      <c r="G293" s="69"/>
      <c r="H293" s="60"/>
      <c r="I293" s="60"/>
      <c r="J293" s="60"/>
      <c r="K293" s="58"/>
      <c r="L293" s="69"/>
      <c r="M293" s="69"/>
      <c r="N293" s="69"/>
      <c r="O293" s="69"/>
      <c r="P293" s="60"/>
      <c r="Q293" s="60"/>
      <c r="R293" s="58"/>
      <c r="S293" s="69"/>
      <c r="T293" s="69"/>
      <c r="U293" s="69"/>
      <c r="V293" s="61"/>
      <c r="W293" s="60"/>
      <c r="X293" s="61"/>
      <c r="Y293" s="60"/>
      <c r="Z293" s="61"/>
      <c r="AA293" s="61"/>
      <c r="AB293" s="60"/>
      <c r="AC293" s="60"/>
      <c r="AD293" s="20" t="str">
        <f t="shared" si="14"/>
        <v/>
      </c>
      <c r="AE293" s="60"/>
      <c r="AF293" s="193" t="str">
        <f t="shared" si="15"/>
        <v/>
      </c>
      <c r="AU293"/>
      <c r="AY293" s="81"/>
    </row>
    <row r="294" spans="1:51" x14ac:dyDescent="0.35">
      <c r="A294" s="163">
        <v>284</v>
      </c>
      <c r="B294" s="58"/>
      <c r="C294" s="58"/>
      <c r="D294" s="69"/>
      <c r="E294" s="69"/>
      <c r="F294" s="192" t="str">
        <f t="shared" si="13"/>
        <v/>
      </c>
      <c r="G294" s="69"/>
      <c r="H294" s="60"/>
      <c r="I294" s="60"/>
      <c r="J294" s="60"/>
      <c r="K294" s="58"/>
      <c r="L294" s="69"/>
      <c r="M294" s="69"/>
      <c r="N294" s="69"/>
      <c r="O294" s="69"/>
      <c r="P294" s="60"/>
      <c r="Q294" s="60"/>
      <c r="R294" s="58"/>
      <c r="S294" s="69"/>
      <c r="T294" s="69"/>
      <c r="U294" s="69"/>
      <c r="V294" s="61"/>
      <c r="W294" s="60"/>
      <c r="X294" s="61"/>
      <c r="Y294" s="60"/>
      <c r="Z294" s="61"/>
      <c r="AA294" s="61"/>
      <c r="AB294" s="60"/>
      <c r="AC294" s="60"/>
      <c r="AD294" s="20" t="str">
        <f t="shared" si="14"/>
        <v/>
      </c>
      <c r="AE294" s="60"/>
      <c r="AF294" s="193" t="str">
        <f t="shared" si="15"/>
        <v/>
      </c>
      <c r="AU294"/>
      <c r="AY294" s="81"/>
    </row>
    <row r="295" spans="1:51" x14ac:dyDescent="0.35">
      <c r="A295" s="163">
        <v>285</v>
      </c>
      <c r="B295" s="58"/>
      <c r="C295" s="58"/>
      <c r="D295" s="69"/>
      <c r="E295" s="69"/>
      <c r="F295" s="192" t="str">
        <f t="shared" si="13"/>
        <v/>
      </c>
      <c r="G295" s="69"/>
      <c r="H295" s="60"/>
      <c r="I295" s="60"/>
      <c r="J295" s="60"/>
      <c r="K295" s="58"/>
      <c r="L295" s="69"/>
      <c r="M295" s="69"/>
      <c r="N295" s="69"/>
      <c r="O295" s="69"/>
      <c r="P295" s="60"/>
      <c r="Q295" s="60"/>
      <c r="R295" s="58"/>
      <c r="S295" s="69"/>
      <c r="T295" s="69"/>
      <c r="U295" s="69"/>
      <c r="V295" s="61"/>
      <c r="W295" s="60"/>
      <c r="X295" s="61"/>
      <c r="Y295" s="60"/>
      <c r="Z295" s="61"/>
      <c r="AA295" s="61"/>
      <c r="AB295" s="60"/>
      <c r="AC295" s="60"/>
      <c r="AD295" s="20" t="str">
        <f t="shared" si="14"/>
        <v/>
      </c>
      <c r="AE295" s="60"/>
      <c r="AF295" s="193" t="str">
        <f t="shared" si="15"/>
        <v/>
      </c>
      <c r="AU295"/>
      <c r="AY295" s="81"/>
    </row>
    <row r="296" spans="1:51" x14ac:dyDescent="0.35">
      <c r="A296" s="163">
        <v>286</v>
      </c>
      <c r="B296" s="58"/>
      <c r="C296" s="58"/>
      <c r="D296" s="69"/>
      <c r="E296" s="69"/>
      <c r="F296" s="192" t="str">
        <f t="shared" si="13"/>
        <v/>
      </c>
      <c r="G296" s="69"/>
      <c r="H296" s="60"/>
      <c r="I296" s="60"/>
      <c r="J296" s="60"/>
      <c r="K296" s="58"/>
      <c r="L296" s="69"/>
      <c r="M296" s="69"/>
      <c r="N296" s="69"/>
      <c r="O296" s="69"/>
      <c r="P296" s="60"/>
      <c r="Q296" s="60"/>
      <c r="R296" s="58"/>
      <c r="S296" s="69"/>
      <c r="T296" s="69"/>
      <c r="U296" s="69"/>
      <c r="V296" s="61"/>
      <c r="W296" s="60"/>
      <c r="X296" s="61"/>
      <c r="Y296" s="60"/>
      <c r="Z296" s="61"/>
      <c r="AA296" s="61"/>
      <c r="AB296" s="60"/>
      <c r="AC296" s="60"/>
      <c r="AD296" s="20" t="str">
        <f t="shared" si="14"/>
        <v/>
      </c>
      <c r="AE296" s="60"/>
      <c r="AF296" s="193" t="str">
        <f t="shared" si="15"/>
        <v/>
      </c>
      <c r="AU296"/>
      <c r="AY296" s="81"/>
    </row>
    <row r="297" spans="1:51" x14ac:dyDescent="0.35">
      <c r="A297" s="163">
        <v>287</v>
      </c>
      <c r="B297" s="58"/>
      <c r="C297" s="58"/>
      <c r="D297" s="69"/>
      <c r="E297" s="69"/>
      <c r="F297" s="192" t="str">
        <f t="shared" si="13"/>
        <v/>
      </c>
      <c r="G297" s="69"/>
      <c r="H297" s="60"/>
      <c r="I297" s="60"/>
      <c r="J297" s="60"/>
      <c r="K297" s="58"/>
      <c r="L297" s="69"/>
      <c r="M297" s="69"/>
      <c r="N297" s="69"/>
      <c r="O297" s="69"/>
      <c r="P297" s="60"/>
      <c r="Q297" s="60"/>
      <c r="R297" s="58"/>
      <c r="S297" s="69"/>
      <c r="T297" s="69"/>
      <c r="U297" s="69"/>
      <c r="V297" s="61"/>
      <c r="W297" s="60"/>
      <c r="X297" s="61"/>
      <c r="Y297" s="60"/>
      <c r="Z297" s="61"/>
      <c r="AA297" s="61"/>
      <c r="AB297" s="60"/>
      <c r="AC297" s="60"/>
      <c r="AD297" s="20" t="str">
        <f t="shared" si="14"/>
        <v/>
      </c>
      <c r="AE297" s="60"/>
      <c r="AF297" s="193" t="str">
        <f t="shared" si="15"/>
        <v/>
      </c>
      <c r="AU297"/>
      <c r="AY297" s="81"/>
    </row>
    <row r="298" spans="1:51" x14ac:dyDescent="0.35">
      <c r="A298" s="163">
        <v>288</v>
      </c>
      <c r="B298" s="58"/>
      <c r="C298" s="58"/>
      <c r="D298" s="69"/>
      <c r="E298" s="69"/>
      <c r="F298" s="192" t="str">
        <f t="shared" si="13"/>
        <v/>
      </c>
      <c r="G298" s="69"/>
      <c r="H298" s="60"/>
      <c r="I298" s="60"/>
      <c r="J298" s="60"/>
      <c r="K298" s="58"/>
      <c r="L298" s="69"/>
      <c r="M298" s="69"/>
      <c r="N298" s="69"/>
      <c r="O298" s="69"/>
      <c r="P298" s="60"/>
      <c r="Q298" s="60"/>
      <c r="R298" s="58"/>
      <c r="S298" s="69"/>
      <c r="T298" s="69"/>
      <c r="U298" s="69"/>
      <c r="V298" s="61"/>
      <c r="W298" s="60"/>
      <c r="X298" s="61"/>
      <c r="Y298" s="60"/>
      <c r="Z298" s="61"/>
      <c r="AA298" s="61"/>
      <c r="AB298" s="60"/>
      <c r="AC298" s="60"/>
      <c r="AD298" s="20" t="str">
        <f t="shared" si="14"/>
        <v/>
      </c>
      <c r="AE298" s="60"/>
      <c r="AF298" s="193" t="str">
        <f t="shared" si="15"/>
        <v/>
      </c>
      <c r="AU298"/>
      <c r="AY298" s="81"/>
    </row>
    <row r="299" spans="1:51" x14ac:dyDescent="0.35">
      <c r="A299" s="163">
        <v>289</v>
      </c>
      <c r="B299" s="58"/>
      <c r="C299" s="58"/>
      <c r="D299" s="69"/>
      <c r="E299" s="69"/>
      <c r="F299" s="192" t="str">
        <f t="shared" si="13"/>
        <v/>
      </c>
      <c r="G299" s="69"/>
      <c r="H299" s="60"/>
      <c r="I299" s="60"/>
      <c r="J299" s="60"/>
      <c r="K299" s="58"/>
      <c r="L299" s="69"/>
      <c r="M299" s="69"/>
      <c r="N299" s="69"/>
      <c r="O299" s="69"/>
      <c r="P299" s="60"/>
      <c r="Q299" s="60"/>
      <c r="R299" s="58"/>
      <c r="S299" s="69"/>
      <c r="T299" s="69"/>
      <c r="U299" s="69"/>
      <c r="V299" s="61"/>
      <c r="W299" s="60"/>
      <c r="X299" s="61"/>
      <c r="Y299" s="60"/>
      <c r="Z299" s="61"/>
      <c r="AA299" s="61"/>
      <c r="AB299" s="60"/>
      <c r="AC299" s="60"/>
      <c r="AD299" s="20" t="str">
        <f t="shared" si="14"/>
        <v/>
      </c>
      <c r="AE299" s="60"/>
      <c r="AF299" s="193" t="str">
        <f t="shared" si="15"/>
        <v/>
      </c>
      <c r="AU299"/>
      <c r="AY299" s="81"/>
    </row>
    <row r="300" spans="1:51" x14ac:dyDescent="0.35">
      <c r="A300" s="163">
        <v>290</v>
      </c>
      <c r="B300" s="58"/>
      <c r="C300" s="58"/>
      <c r="D300" s="69"/>
      <c r="E300" s="69"/>
      <c r="F300" s="192" t="str">
        <f t="shared" si="13"/>
        <v/>
      </c>
      <c r="G300" s="69"/>
      <c r="H300" s="60"/>
      <c r="I300" s="60"/>
      <c r="J300" s="60"/>
      <c r="K300" s="58"/>
      <c r="L300" s="69"/>
      <c r="M300" s="69"/>
      <c r="N300" s="69"/>
      <c r="O300" s="69"/>
      <c r="P300" s="60"/>
      <c r="Q300" s="60"/>
      <c r="R300" s="58"/>
      <c r="S300" s="69"/>
      <c r="T300" s="69"/>
      <c r="U300" s="69"/>
      <c r="V300" s="61"/>
      <c r="W300" s="60"/>
      <c r="X300" s="61"/>
      <c r="Y300" s="60"/>
      <c r="Z300" s="61"/>
      <c r="AA300" s="61"/>
      <c r="AB300" s="60"/>
      <c r="AC300" s="60"/>
      <c r="AD300" s="20" t="str">
        <f t="shared" si="14"/>
        <v/>
      </c>
      <c r="AE300" s="60"/>
      <c r="AF300" s="193" t="str">
        <f t="shared" si="15"/>
        <v/>
      </c>
      <c r="AU300"/>
      <c r="AY300" s="81"/>
    </row>
    <row r="301" spans="1:51" x14ac:dyDescent="0.35">
      <c r="A301" s="163">
        <v>291</v>
      </c>
      <c r="B301" s="58"/>
      <c r="C301" s="58"/>
      <c r="D301" s="69"/>
      <c r="E301" s="69"/>
      <c r="F301" s="192" t="str">
        <f t="shared" si="13"/>
        <v/>
      </c>
      <c r="G301" s="69"/>
      <c r="H301" s="60"/>
      <c r="I301" s="60"/>
      <c r="J301" s="60"/>
      <c r="K301" s="58"/>
      <c r="L301" s="69"/>
      <c r="M301" s="69"/>
      <c r="N301" s="69"/>
      <c r="O301" s="69"/>
      <c r="P301" s="60"/>
      <c r="Q301" s="60"/>
      <c r="R301" s="58"/>
      <c r="S301" s="69"/>
      <c r="T301" s="69"/>
      <c r="U301" s="69"/>
      <c r="V301" s="61"/>
      <c r="W301" s="60"/>
      <c r="X301" s="61"/>
      <c r="Y301" s="60"/>
      <c r="Z301" s="61"/>
      <c r="AA301" s="61"/>
      <c r="AB301" s="60"/>
      <c r="AC301" s="60"/>
      <c r="AD301" s="20" t="str">
        <f t="shared" si="14"/>
        <v/>
      </c>
      <c r="AE301" s="60"/>
      <c r="AF301" s="193" t="str">
        <f t="shared" si="15"/>
        <v/>
      </c>
      <c r="AU301"/>
      <c r="AY301" s="81"/>
    </row>
    <row r="302" spans="1:51" x14ac:dyDescent="0.35">
      <c r="A302" s="163">
        <v>292</v>
      </c>
      <c r="B302" s="58"/>
      <c r="C302" s="58"/>
      <c r="D302" s="69"/>
      <c r="E302" s="69"/>
      <c r="F302" s="192" t="str">
        <f t="shared" si="13"/>
        <v/>
      </c>
      <c r="G302" s="69"/>
      <c r="H302" s="60"/>
      <c r="I302" s="60"/>
      <c r="J302" s="60"/>
      <c r="K302" s="58"/>
      <c r="L302" s="69"/>
      <c r="M302" s="69"/>
      <c r="N302" s="69"/>
      <c r="O302" s="69"/>
      <c r="P302" s="60"/>
      <c r="Q302" s="60"/>
      <c r="R302" s="58"/>
      <c r="S302" s="69"/>
      <c r="T302" s="69"/>
      <c r="U302" s="69"/>
      <c r="V302" s="61"/>
      <c r="W302" s="60"/>
      <c r="X302" s="61"/>
      <c r="Y302" s="60"/>
      <c r="Z302" s="61"/>
      <c r="AA302" s="61"/>
      <c r="AB302" s="60"/>
      <c r="AC302" s="60"/>
      <c r="AD302" s="20" t="str">
        <f t="shared" si="14"/>
        <v/>
      </c>
      <c r="AE302" s="60"/>
      <c r="AF302" s="193" t="str">
        <f t="shared" si="15"/>
        <v/>
      </c>
      <c r="AU302"/>
      <c r="AY302" s="81"/>
    </row>
    <row r="303" spans="1:51" x14ac:dyDescent="0.35">
      <c r="A303" s="163">
        <v>293</v>
      </c>
      <c r="B303" s="58"/>
      <c r="C303" s="58"/>
      <c r="D303" s="69"/>
      <c r="E303" s="69"/>
      <c r="F303" s="192" t="str">
        <f t="shared" si="13"/>
        <v/>
      </c>
      <c r="G303" s="69"/>
      <c r="H303" s="60"/>
      <c r="I303" s="60"/>
      <c r="J303" s="60"/>
      <c r="K303" s="58"/>
      <c r="L303" s="69"/>
      <c r="M303" s="69"/>
      <c r="N303" s="69"/>
      <c r="O303" s="69"/>
      <c r="P303" s="60"/>
      <c r="Q303" s="60"/>
      <c r="R303" s="58"/>
      <c r="S303" s="69"/>
      <c r="T303" s="69"/>
      <c r="U303" s="69"/>
      <c r="V303" s="61"/>
      <c r="W303" s="60"/>
      <c r="X303" s="61"/>
      <c r="Y303" s="60"/>
      <c r="Z303" s="61"/>
      <c r="AA303" s="61"/>
      <c r="AB303" s="60"/>
      <c r="AC303" s="60"/>
      <c r="AD303" s="20" t="str">
        <f t="shared" si="14"/>
        <v/>
      </c>
      <c r="AE303" s="60"/>
      <c r="AF303" s="193" t="str">
        <f t="shared" si="15"/>
        <v/>
      </c>
      <c r="AU303"/>
      <c r="AY303" s="81"/>
    </row>
    <row r="304" spans="1:51" x14ac:dyDescent="0.35">
      <c r="A304" s="163">
        <v>294</v>
      </c>
      <c r="B304" s="58"/>
      <c r="C304" s="58"/>
      <c r="D304" s="69"/>
      <c r="E304" s="69"/>
      <c r="F304" s="192" t="str">
        <f t="shared" si="13"/>
        <v/>
      </c>
      <c r="G304" s="69"/>
      <c r="H304" s="60"/>
      <c r="I304" s="60"/>
      <c r="J304" s="60"/>
      <c r="K304" s="58"/>
      <c r="L304" s="69"/>
      <c r="M304" s="69"/>
      <c r="N304" s="69"/>
      <c r="O304" s="69"/>
      <c r="P304" s="60"/>
      <c r="Q304" s="60"/>
      <c r="R304" s="58"/>
      <c r="S304" s="69"/>
      <c r="T304" s="69"/>
      <c r="U304" s="69"/>
      <c r="V304" s="61"/>
      <c r="W304" s="60"/>
      <c r="X304" s="61"/>
      <c r="Y304" s="60"/>
      <c r="Z304" s="61"/>
      <c r="AA304" s="61"/>
      <c r="AB304" s="60"/>
      <c r="AC304" s="60"/>
      <c r="AD304" s="20" t="str">
        <f t="shared" si="14"/>
        <v/>
      </c>
      <c r="AE304" s="60"/>
      <c r="AF304" s="193" t="str">
        <f t="shared" si="15"/>
        <v/>
      </c>
      <c r="AU304"/>
      <c r="AY304" s="81"/>
    </row>
    <row r="305" spans="1:51" x14ac:dyDescent="0.35">
      <c r="A305" s="163">
        <v>295</v>
      </c>
      <c r="B305" s="58"/>
      <c r="C305" s="58"/>
      <c r="D305" s="69"/>
      <c r="E305" s="69"/>
      <c r="F305" s="192" t="str">
        <f t="shared" si="13"/>
        <v/>
      </c>
      <c r="G305" s="69"/>
      <c r="H305" s="60"/>
      <c r="I305" s="60"/>
      <c r="J305" s="60"/>
      <c r="K305" s="58"/>
      <c r="L305" s="69"/>
      <c r="M305" s="69"/>
      <c r="N305" s="69"/>
      <c r="O305" s="69"/>
      <c r="P305" s="60"/>
      <c r="Q305" s="60"/>
      <c r="R305" s="58"/>
      <c r="S305" s="69"/>
      <c r="T305" s="69"/>
      <c r="U305" s="69"/>
      <c r="V305" s="61"/>
      <c r="W305" s="60"/>
      <c r="X305" s="61"/>
      <c r="Y305" s="60"/>
      <c r="Z305" s="61"/>
      <c r="AA305" s="61"/>
      <c r="AB305" s="60"/>
      <c r="AC305" s="60"/>
      <c r="AD305" s="20" t="str">
        <f t="shared" si="14"/>
        <v/>
      </c>
      <c r="AE305" s="60"/>
      <c r="AF305" s="193" t="str">
        <f t="shared" si="15"/>
        <v/>
      </c>
      <c r="AU305"/>
      <c r="AY305" s="81"/>
    </row>
    <row r="306" spans="1:51" x14ac:dyDescent="0.35">
      <c r="A306" s="163">
        <v>296</v>
      </c>
      <c r="B306" s="58"/>
      <c r="C306" s="58"/>
      <c r="D306" s="69"/>
      <c r="E306" s="69"/>
      <c r="F306" s="192" t="str">
        <f t="shared" si="13"/>
        <v/>
      </c>
      <c r="G306" s="69"/>
      <c r="H306" s="60"/>
      <c r="I306" s="60"/>
      <c r="J306" s="60"/>
      <c r="K306" s="58"/>
      <c r="L306" s="69"/>
      <c r="M306" s="69"/>
      <c r="N306" s="69"/>
      <c r="O306" s="69"/>
      <c r="P306" s="60"/>
      <c r="Q306" s="60"/>
      <c r="R306" s="58"/>
      <c r="S306" s="69"/>
      <c r="T306" s="69"/>
      <c r="U306" s="69"/>
      <c r="V306" s="61"/>
      <c r="W306" s="60"/>
      <c r="X306" s="61"/>
      <c r="Y306" s="60"/>
      <c r="Z306" s="61"/>
      <c r="AA306" s="61"/>
      <c r="AB306" s="60"/>
      <c r="AC306" s="60"/>
      <c r="AD306" s="20" t="str">
        <f t="shared" si="14"/>
        <v/>
      </c>
      <c r="AE306" s="60"/>
      <c r="AF306" s="193" t="str">
        <f t="shared" si="15"/>
        <v/>
      </c>
      <c r="AU306"/>
      <c r="AY306" s="81"/>
    </row>
    <row r="307" spans="1:51" x14ac:dyDescent="0.35">
      <c r="A307" s="163">
        <v>297</v>
      </c>
      <c r="B307" s="58"/>
      <c r="C307" s="58"/>
      <c r="D307" s="69"/>
      <c r="E307" s="69"/>
      <c r="F307" s="192" t="str">
        <f t="shared" si="13"/>
        <v/>
      </c>
      <c r="G307" s="69"/>
      <c r="H307" s="60"/>
      <c r="I307" s="60"/>
      <c r="J307" s="60"/>
      <c r="K307" s="58"/>
      <c r="L307" s="69"/>
      <c r="M307" s="69"/>
      <c r="N307" s="69"/>
      <c r="O307" s="69"/>
      <c r="P307" s="60"/>
      <c r="Q307" s="60"/>
      <c r="R307" s="58"/>
      <c r="S307" s="69"/>
      <c r="T307" s="69"/>
      <c r="U307" s="69"/>
      <c r="V307" s="61"/>
      <c r="W307" s="60"/>
      <c r="X307" s="61"/>
      <c r="Y307" s="60"/>
      <c r="Z307" s="61"/>
      <c r="AA307" s="61"/>
      <c r="AB307" s="60"/>
      <c r="AC307" s="60"/>
      <c r="AD307" s="20" t="str">
        <f t="shared" si="14"/>
        <v/>
      </c>
      <c r="AE307" s="60"/>
      <c r="AF307" s="193" t="str">
        <f t="shared" si="15"/>
        <v/>
      </c>
      <c r="AU307"/>
      <c r="AY307" s="81"/>
    </row>
    <row r="308" spans="1:51" x14ac:dyDescent="0.35">
      <c r="A308" s="163">
        <v>298</v>
      </c>
      <c r="B308" s="58"/>
      <c r="C308" s="58"/>
      <c r="D308" s="69"/>
      <c r="E308" s="69"/>
      <c r="F308" s="192" t="str">
        <f t="shared" si="13"/>
        <v/>
      </c>
      <c r="G308" s="69"/>
      <c r="H308" s="60"/>
      <c r="I308" s="60"/>
      <c r="J308" s="60"/>
      <c r="K308" s="58"/>
      <c r="L308" s="69"/>
      <c r="M308" s="69"/>
      <c r="N308" s="69"/>
      <c r="O308" s="69"/>
      <c r="P308" s="60"/>
      <c r="Q308" s="60"/>
      <c r="R308" s="58"/>
      <c r="S308" s="69"/>
      <c r="T308" s="69"/>
      <c r="U308" s="69"/>
      <c r="V308" s="61"/>
      <c r="W308" s="60"/>
      <c r="X308" s="61"/>
      <c r="Y308" s="60"/>
      <c r="Z308" s="61"/>
      <c r="AA308" s="61"/>
      <c r="AB308" s="60"/>
      <c r="AC308" s="60"/>
      <c r="AD308" s="20" t="str">
        <f t="shared" si="14"/>
        <v/>
      </c>
      <c r="AE308" s="60"/>
      <c r="AF308" s="193" t="str">
        <f t="shared" si="15"/>
        <v/>
      </c>
      <c r="AU308"/>
      <c r="AY308" s="81"/>
    </row>
    <row r="309" spans="1:51" x14ac:dyDescent="0.35">
      <c r="A309" s="163">
        <v>299</v>
      </c>
      <c r="B309" s="58"/>
      <c r="C309" s="58"/>
      <c r="D309" s="69"/>
      <c r="E309" s="69"/>
      <c r="F309" s="192" t="str">
        <f t="shared" si="13"/>
        <v/>
      </c>
      <c r="G309" s="69"/>
      <c r="H309" s="60"/>
      <c r="I309" s="60"/>
      <c r="J309" s="60"/>
      <c r="K309" s="58"/>
      <c r="L309" s="69"/>
      <c r="M309" s="69"/>
      <c r="N309" s="69"/>
      <c r="O309" s="69"/>
      <c r="P309" s="60"/>
      <c r="Q309" s="60"/>
      <c r="R309" s="58"/>
      <c r="S309" s="69"/>
      <c r="T309" s="69"/>
      <c r="U309" s="69"/>
      <c r="V309" s="61"/>
      <c r="W309" s="60"/>
      <c r="X309" s="61"/>
      <c r="Y309" s="60"/>
      <c r="Z309" s="61"/>
      <c r="AA309" s="61"/>
      <c r="AB309" s="60"/>
      <c r="AC309" s="60"/>
      <c r="AD309" s="20" t="str">
        <f t="shared" si="14"/>
        <v/>
      </c>
      <c r="AE309" s="60"/>
      <c r="AF309" s="193" t="str">
        <f t="shared" si="15"/>
        <v/>
      </c>
      <c r="AU309"/>
      <c r="AY309" s="81"/>
    </row>
    <row r="310" spans="1:51" x14ac:dyDescent="0.35">
      <c r="A310" s="163">
        <v>300</v>
      </c>
      <c r="B310" s="58"/>
      <c r="C310" s="58"/>
      <c r="D310" s="69"/>
      <c r="E310" s="69"/>
      <c r="F310" s="192" t="str">
        <f t="shared" si="13"/>
        <v/>
      </c>
      <c r="G310" s="69"/>
      <c r="H310" s="60"/>
      <c r="I310" s="60"/>
      <c r="J310" s="60"/>
      <c r="K310" s="58"/>
      <c r="L310" s="69"/>
      <c r="M310" s="69"/>
      <c r="N310" s="69"/>
      <c r="O310" s="69"/>
      <c r="P310" s="60"/>
      <c r="Q310" s="60"/>
      <c r="R310" s="58"/>
      <c r="S310" s="69"/>
      <c r="T310" s="69"/>
      <c r="U310" s="69"/>
      <c r="V310" s="61"/>
      <c r="W310" s="60"/>
      <c r="X310" s="61"/>
      <c r="Y310" s="60"/>
      <c r="Z310" s="61"/>
      <c r="AA310" s="61"/>
      <c r="AB310" s="60"/>
      <c r="AC310" s="60"/>
      <c r="AD310" s="20" t="str">
        <f t="shared" si="14"/>
        <v/>
      </c>
      <c r="AE310" s="60"/>
      <c r="AF310" s="193" t="str">
        <f t="shared" si="15"/>
        <v/>
      </c>
      <c r="AU310"/>
      <c r="AY310" s="81"/>
    </row>
    <row r="311" spans="1:51" x14ac:dyDescent="0.35">
      <c r="A311" s="163">
        <v>301</v>
      </c>
      <c r="B311" s="58"/>
      <c r="C311" s="58"/>
      <c r="D311" s="69"/>
      <c r="E311" s="69"/>
      <c r="F311" s="192" t="str">
        <f t="shared" si="13"/>
        <v/>
      </c>
      <c r="G311" s="69"/>
      <c r="H311" s="60"/>
      <c r="I311" s="60"/>
      <c r="J311" s="60"/>
      <c r="K311" s="58"/>
      <c r="L311" s="69"/>
      <c r="M311" s="69"/>
      <c r="N311" s="69"/>
      <c r="O311" s="69"/>
      <c r="P311" s="60"/>
      <c r="Q311" s="60"/>
      <c r="R311" s="58"/>
      <c r="S311" s="69"/>
      <c r="T311" s="69"/>
      <c r="U311" s="69"/>
      <c r="V311" s="61"/>
      <c r="W311" s="60"/>
      <c r="X311" s="61"/>
      <c r="Y311" s="60"/>
      <c r="Z311" s="61"/>
      <c r="AA311" s="61"/>
      <c r="AB311" s="60"/>
      <c r="AC311" s="60"/>
      <c r="AD311" s="20" t="str">
        <f t="shared" si="14"/>
        <v/>
      </c>
      <c r="AE311" s="60"/>
      <c r="AF311" s="193" t="str">
        <f t="shared" si="15"/>
        <v/>
      </c>
      <c r="AU311"/>
      <c r="AY311" s="81"/>
    </row>
    <row r="312" spans="1:51" x14ac:dyDescent="0.35">
      <c r="A312" s="163">
        <v>302</v>
      </c>
      <c r="B312" s="58"/>
      <c r="C312" s="58"/>
      <c r="D312" s="69"/>
      <c r="E312" s="69"/>
      <c r="F312" s="192" t="str">
        <f t="shared" si="13"/>
        <v/>
      </c>
      <c r="G312" s="69"/>
      <c r="H312" s="60"/>
      <c r="I312" s="60"/>
      <c r="J312" s="60"/>
      <c r="K312" s="58"/>
      <c r="L312" s="69"/>
      <c r="M312" s="69"/>
      <c r="N312" s="69"/>
      <c r="O312" s="69"/>
      <c r="P312" s="60"/>
      <c r="Q312" s="60"/>
      <c r="R312" s="58"/>
      <c r="S312" s="69"/>
      <c r="T312" s="69"/>
      <c r="U312" s="69"/>
      <c r="V312" s="61"/>
      <c r="W312" s="60"/>
      <c r="X312" s="61"/>
      <c r="Y312" s="60"/>
      <c r="Z312" s="61"/>
      <c r="AA312" s="61"/>
      <c r="AB312" s="60"/>
      <c r="AC312" s="60"/>
      <c r="AD312" s="20" t="str">
        <f t="shared" si="14"/>
        <v/>
      </c>
      <c r="AE312" s="60"/>
      <c r="AF312" s="193" t="str">
        <f t="shared" si="15"/>
        <v/>
      </c>
      <c r="AU312"/>
      <c r="AY312" s="81"/>
    </row>
    <row r="313" spans="1:51" x14ac:dyDescent="0.35">
      <c r="A313" s="163">
        <v>303</v>
      </c>
      <c r="B313" s="58"/>
      <c r="C313" s="58"/>
      <c r="D313" s="69"/>
      <c r="E313" s="69"/>
      <c r="F313" s="192" t="str">
        <f t="shared" si="13"/>
        <v/>
      </c>
      <c r="G313" s="69"/>
      <c r="H313" s="60"/>
      <c r="I313" s="60"/>
      <c r="J313" s="60"/>
      <c r="K313" s="58"/>
      <c r="L313" s="69"/>
      <c r="M313" s="69"/>
      <c r="N313" s="69"/>
      <c r="O313" s="69"/>
      <c r="P313" s="60"/>
      <c r="Q313" s="60"/>
      <c r="R313" s="58"/>
      <c r="S313" s="69"/>
      <c r="T313" s="69"/>
      <c r="U313" s="69"/>
      <c r="V313" s="61"/>
      <c r="W313" s="60"/>
      <c r="X313" s="61"/>
      <c r="Y313" s="60"/>
      <c r="Z313" s="61"/>
      <c r="AA313" s="61"/>
      <c r="AB313" s="60"/>
      <c r="AC313" s="60"/>
      <c r="AD313" s="20" t="str">
        <f t="shared" si="14"/>
        <v/>
      </c>
      <c r="AE313" s="60"/>
      <c r="AF313" s="193" t="str">
        <f t="shared" si="15"/>
        <v/>
      </c>
      <c r="AU313"/>
      <c r="AY313" s="81"/>
    </row>
    <row r="314" spans="1:51" x14ac:dyDescent="0.35">
      <c r="A314" s="163">
        <v>304</v>
      </c>
      <c r="B314" s="58"/>
      <c r="C314" s="58"/>
      <c r="D314" s="69"/>
      <c r="E314" s="69"/>
      <c r="F314" s="192" t="str">
        <f t="shared" si="13"/>
        <v/>
      </c>
      <c r="G314" s="69"/>
      <c r="H314" s="60"/>
      <c r="I314" s="60"/>
      <c r="J314" s="60"/>
      <c r="K314" s="58"/>
      <c r="L314" s="69"/>
      <c r="M314" s="69"/>
      <c r="N314" s="69"/>
      <c r="O314" s="69"/>
      <c r="P314" s="60"/>
      <c r="Q314" s="60"/>
      <c r="R314" s="58"/>
      <c r="S314" s="69"/>
      <c r="T314" s="69"/>
      <c r="U314" s="69"/>
      <c r="V314" s="61"/>
      <c r="W314" s="60"/>
      <c r="X314" s="61"/>
      <c r="Y314" s="60"/>
      <c r="Z314" s="61"/>
      <c r="AA314" s="61"/>
      <c r="AB314" s="60"/>
      <c r="AC314" s="60"/>
      <c r="AD314" s="20" t="str">
        <f t="shared" si="14"/>
        <v/>
      </c>
      <c r="AE314" s="60"/>
      <c r="AF314" s="193" t="str">
        <f t="shared" si="15"/>
        <v/>
      </c>
      <c r="AU314"/>
      <c r="AY314" s="81"/>
    </row>
    <row r="315" spans="1:51" x14ac:dyDescent="0.35">
      <c r="A315" s="163">
        <v>305</v>
      </c>
      <c r="B315" s="58"/>
      <c r="C315" s="58"/>
      <c r="D315" s="69"/>
      <c r="E315" s="69"/>
      <c r="F315" s="192" t="str">
        <f t="shared" si="13"/>
        <v/>
      </c>
      <c r="G315" s="69"/>
      <c r="H315" s="60"/>
      <c r="I315" s="60"/>
      <c r="J315" s="60"/>
      <c r="K315" s="58"/>
      <c r="L315" s="69"/>
      <c r="M315" s="69"/>
      <c r="N315" s="69"/>
      <c r="O315" s="69"/>
      <c r="P315" s="60"/>
      <c r="Q315" s="60"/>
      <c r="R315" s="58"/>
      <c r="S315" s="69"/>
      <c r="T315" s="69"/>
      <c r="U315" s="69"/>
      <c r="V315" s="61"/>
      <c r="W315" s="60"/>
      <c r="X315" s="61"/>
      <c r="Y315" s="60"/>
      <c r="Z315" s="61"/>
      <c r="AA315" s="61"/>
      <c r="AB315" s="60"/>
      <c r="AC315" s="60"/>
      <c r="AD315" s="20" t="str">
        <f t="shared" si="14"/>
        <v/>
      </c>
      <c r="AE315" s="60"/>
      <c r="AF315" s="193" t="str">
        <f t="shared" si="15"/>
        <v/>
      </c>
      <c r="AU315"/>
      <c r="AY315" s="81"/>
    </row>
    <row r="316" spans="1:51" x14ac:dyDescent="0.35">
      <c r="A316" s="163">
        <v>306</v>
      </c>
      <c r="B316" s="58"/>
      <c r="C316" s="58"/>
      <c r="D316" s="69"/>
      <c r="E316" s="69"/>
      <c r="F316" s="192" t="str">
        <f t="shared" si="13"/>
        <v/>
      </c>
      <c r="G316" s="69"/>
      <c r="H316" s="60"/>
      <c r="I316" s="60"/>
      <c r="J316" s="60"/>
      <c r="K316" s="58"/>
      <c r="L316" s="69"/>
      <c r="M316" s="69"/>
      <c r="N316" s="69"/>
      <c r="O316" s="69"/>
      <c r="P316" s="60"/>
      <c r="Q316" s="60"/>
      <c r="R316" s="58"/>
      <c r="S316" s="69"/>
      <c r="T316" s="69"/>
      <c r="U316" s="69"/>
      <c r="V316" s="61"/>
      <c r="W316" s="60"/>
      <c r="X316" s="61"/>
      <c r="Y316" s="60"/>
      <c r="Z316" s="61"/>
      <c r="AA316" s="61"/>
      <c r="AB316" s="60"/>
      <c r="AC316" s="60"/>
      <c r="AD316" s="20" t="str">
        <f t="shared" si="14"/>
        <v/>
      </c>
      <c r="AE316" s="60"/>
      <c r="AF316" s="193" t="str">
        <f t="shared" si="15"/>
        <v/>
      </c>
      <c r="AU316"/>
      <c r="AY316" s="81"/>
    </row>
    <row r="317" spans="1:51" x14ac:dyDescent="0.35">
      <c r="A317" s="163">
        <v>307</v>
      </c>
      <c r="B317" s="58"/>
      <c r="C317" s="58"/>
      <c r="D317" s="69"/>
      <c r="E317" s="69"/>
      <c r="F317" s="192" t="str">
        <f t="shared" si="13"/>
        <v/>
      </c>
      <c r="G317" s="69"/>
      <c r="H317" s="60"/>
      <c r="I317" s="60"/>
      <c r="J317" s="60"/>
      <c r="K317" s="58"/>
      <c r="L317" s="69"/>
      <c r="M317" s="69"/>
      <c r="N317" s="69"/>
      <c r="O317" s="69"/>
      <c r="P317" s="60"/>
      <c r="Q317" s="60"/>
      <c r="R317" s="58"/>
      <c r="S317" s="69"/>
      <c r="T317" s="69"/>
      <c r="U317" s="69"/>
      <c r="V317" s="61"/>
      <c r="W317" s="60"/>
      <c r="X317" s="61"/>
      <c r="Y317" s="60"/>
      <c r="Z317" s="61"/>
      <c r="AA317" s="61"/>
      <c r="AB317" s="60"/>
      <c r="AC317" s="60"/>
      <c r="AD317" s="20" t="str">
        <f t="shared" si="14"/>
        <v/>
      </c>
      <c r="AE317" s="60"/>
      <c r="AF317" s="193" t="str">
        <f t="shared" si="15"/>
        <v/>
      </c>
      <c r="AU317"/>
      <c r="AY317" s="81"/>
    </row>
    <row r="318" spans="1:51" x14ac:dyDescent="0.35">
      <c r="A318" s="163">
        <v>308</v>
      </c>
      <c r="B318" s="58"/>
      <c r="C318" s="58"/>
      <c r="D318" s="69"/>
      <c r="E318" s="69"/>
      <c r="F318" s="192" t="str">
        <f t="shared" si="13"/>
        <v/>
      </c>
      <c r="G318" s="69"/>
      <c r="H318" s="60"/>
      <c r="I318" s="60"/>
      <c r="J318" s="60"/>
      <c r="K318" s="58"/>
      <c r="L318" s="69"/>
      <c r="M318" s="69"/>
      <c r="N318" s="69"/>
      <c r="O318" s="69"/>
      <c r="P318" s="60"/>
      <c r="Q318" s="60"/>
      <c r="R318" s="58"/>
      <c r="S318" s="69"/>
      <c r="T318" s="69"/>
      <c r="U318" s="69"/>
      <c r="V318" s="61"/>
      <c r="W318" s="60"/>
      <c r="X318" s="61"/>
      <c r="Y318" s="60"/>
      <c r="Z318" s="61"/>
      <c r="AA318" s="61"/>
      <c r="AB318" s="60"/>
      <c r="AC318" s="60"/>
      <c r="AD318" s="20" t="str">
        <f t="shared" si="14"/>
        <v/>
      </c>
      <c r="AE318" s="60"/>
      <c r="AF318" s="193" t="str">
        <f t="shared" si="15"/>
        <v/>
      </c>
      <c r="AU318"/>
      <c r="AY318" s="81"/>
    </row>
    <row r="319" spans="1:51" x14ac:dyDescent="0.35">
      <c r="A319" s="163">
        <v>309</v>
      </c>
      <c r="B319" s="58"/>
      <c r="C319" s="58"/>
      <c r="D319" s="69"/>
      <c r="E319" s="69"/>
      <c r="F319" s="192" t="str">
        <f t="shared" si="13"/>
        <v/>
      </c>
      <c r="G319" s="69"/>
      <c r="H319" s="60"/>
      <c r="I319" s="60"/>
      <c r="J319" s="60"/>
      <c r="K319" s="58"/>
      <c r="L319" s="69"/>
      <c r="M319" s="69"/>
      <c r="N319" s="69"/>
      <c r="O319" s="69"/>
      <c r="P319" s="60"/>
      <c r="Q319" s="60"/>
      <c r="R319" s="58"/>
      <c r="S319" s="69"/>
      <c r="T319" s="69"/>
      <c r="U319" s="69"/>
      <c r="V319" s="61"/>
      <c r="W319" s="60"/>
      <c r="X319" s="61"/>
      <c r="Y319" s="60"/>
      <c r="Z319" s="61"/>
      <c r="AA319" s="61"/>
      <c r="AB319" s="60"/>
      <c r="AC319" s="60"/>
      <c r="AD319" s="20" t="str">
        <f t="shared" si="14"/>
        <v/>
      </c>
      <c r="AE319" s="60"/>
      <c r="AF319" s="193" t="str">
        <f t="shared" si="15"/>
        <v/>
      </c>
      <c r="AU319"/>
      <c r="AY319" s="81"/>
    </row>
    <row r="320" spans="1:51" x14ac:dyDescent="0.35">
      <c r="A320" s="163">
        <v>310</v>
      </c>
      <c r="B320" s="58"/>
      <c r="C320" s="58"/>
      <c r="D320" s="69"/>
      <c r="E320" s="69"/>
      <c r="F320" s="192" t="str">
        <f t="shared" si="13"/>
        <v/>
      </c>
      <c r="G320" s="69"/>
      <c r="H320" s="60"/>
      <c r="I320" s="60"/>
      <c r="J320" s="60"/>
      <c r="K320" s="58"/>
      <c r="L320" s="69"/>
      <c r="M320" s="69"/>
      <c r="N320" s="69"/>
      <c r="O320" s="69"/>
      <c r="P320" s="60"/>
      <c r="Q320" s="60"/>
      <c r="R320" s="58"/>
      <c r="S320" s="69"/>
      <c r="T320" s="69"/>
      <c r="U320" s="69"/>
      <c r="V320" s="61"/>
      <c r="W320" s="60"/>
      <c r="X320" s="61"/>
      <c r="Y320" s="60"/>
      <c r="Z320" s="61"/>
      <c r="AA320" s="61"/>
      <c r="AB320" s="60"/>
      <c r="AC320" s="60"/>
      <c r="AD320" s="20" t="str">
        <f t="shared" si="14"/>
        <v/>
      </c>
      <c r="AE320" s="60"/>
      <c r="AF320" s="193" t="str">
        <f t="shared" si="15"/>
        <v/>
      </c>
      <c r="AU320"/>
      <c r="AY320" s="81"/>
    </row>
    <row r="321" spans="1:51" x14ac:dyDescent="0.35">
      <c r="A321" s="163">
        <v>311</v>
      </c>
      <c r="B321" s="58"/>
      <c r="C321" s="58"/>
      <c r="D321" s="69"/>
      <c r="E321" s="69"/>
      <c r="F321" s="192" t="str">
        <f t="shared" si="13"/>
        <v/>
      </c>
      <c r="G321" s="69"/>
      <c r="H321" s="60"/>
      <c r="I321" s="60"/>
      <c r="J321" s="60"/>
      <c r="K321" s="58"/>
      <c r="L321" s="69"/>
      <c r="M321" s="69"/>
      <c r="N321" s="69"/>
      <c r="O321" s="69"/>
      <c r="P321" s="60"/>
      <c r="Q321" s="60"/>
      <c r="R321" s="58"/>
      <c r="S321" s="69"/>
      <c r="T321" s="69"/>
      <c r="U321" s="69"/>
      <c r="V321" s="61"/>
      <c r="W321" s="60"/>
      <c r="X321" s="61"/>
      <c r="Y321" s="60"/>
      <c r="Z321" s="61"/>
      <c r="AA321" s="61"/>
      <c r="AB321" s="60"/>
      <c r="AC321" s="60"/>
      <c r="AD321" s="20" t="str">
        <f t="shared" si="14"/>
        <v/>
      </c>
      <c r="AE321" s="60"/>
      <c r="AF321" s="193" t="str">
        <f t="shared" si="15"/>
        <v/>
      </c>
      <c r="AU321"/>
      <c r="AY321" s="81"/>
    </row>
    <row r="322" spans="1:51" x14ac:dyDescent="0.35">
      <c r="A322" s="163">
        <v>312</v>
      </c>
      <c r="B322" s="58"/>
      <c r="C322" s="58"/>
      <c r="D322" s="69"/>
      <c r="E322" s="69"/>
      <c r="F322" s="192" t="str">
        <f t="shared" si="13"/>
        <v/>
      </c>
      <c r="G322" s="69"/>
      <c r="H322" s="60"/>
      <c r="I322" s="60"/>
      <c r="J322" s="60"/>
      <c r="K322" s="58"/>
      <c r="L322" s="69"/>
      <c r="M322" s="69"/>
      <c r="N322" s="69"/>
      <c r="O322" s="69"/>
      <c r="P322" s="60"/>
      <c r="Q322" s="60"/>
      <c r="R322" s="58"/>
      <c r="S322" s="69"/>
      <c r="T322" s="69"/>
      <c r="U322" s="69"/>
      <c r="V322" s="61"/>
      <c r="W322" s="60"/>
      <c r="X322" s="61"/>
      <c r="Y322" s="60"/>
      <c r="Z322" s="61"/>
      <c r="AA322" s="61"/>
      <c r="AB322" s="60"/>
      <c r="AC322" s="60"/>
      <c r="AD322" s="20" t="str">
        <f t="shared" si="14"/>
        <v/>
      </c>
      <c r="AE322" s="60"/>
      <c r="AF322" s="193" t="str">
        <f t="shared" si="15"/>
        <v/>
      </c>
      <c r="AU322"/>
      <c r="AY322" s="81"/>
    </row>
    <row r="323" spans="1:51" x14ac:dyDescent="0.35">
      <c r="A323" s="163">
        <v>313</v>
      </c>
      <c r="B323" s="58"/>
      <c r="C323" s="58"/>
      <c r="D323" s="69"/>
      <c r="E323" s="69"/>
      <c r="F323" s="192" t="str">
        <f t="shared" si="13"/>
        <v/>
      </c>
      <c r="G323" s="69"/>
      <c r="H323" s="60"/>
      <c r="I323" s="60"/>
      <c r="J323" s="60"/>
      <c r="K323" s="58"/>
      <c r="L323" s="69"/>
      <c r="M323" s="69"/>
      <c r="N323" s="69"/>
      <c r="O323" s="69"/>
      <c r="P323" s="60"/>
      <c r="Q323" s="60"/>
      <c r="R323" s="58"/>
      <c r="S323" s="69"/>
      <c r="T323" s="69"/>
      <c r="U323" s="69"/>
      <c r="V323" s="61"/>
      <c r="W323" s="60"/>
      <c r="X323" s="61"/>
      <c r="Y323" s="60"/>
      <c r="Z323" s="61"/>
      <c r="AA323" s="61"/>
      <c r="AB323" s="60"/>
      <c r="AC323" s="60"/>
      <c r="AD323" s="20" t="str">
        <f t="shared" si="14"/>
        <v/>
      </c>
      <c r="AE323" s="60"/>
      <c r="AF323" s="193" t="str">
        <f t="shared" si="15"/>
        <v/>
      </c>
      <c r="AU323"/>
      <c r="AY323" s="81"/>
    </row>
    <row r="324" spans="1:51" x14ac:dyDescent="0.35">
      <c r="A324" s="163">
        <v>314</v>
      </c>
      <c r="B324" s="58"/>
      <c r="C324" s="58"/>
      <c r="D324" s="69"/>
      <c r="E324" s="69"/>
      <c r="F324" s="192" t="str">
        <f t="shared" si="13"/>
        <v/>
      </c>
      <c r="G324" s="69"/>
      <c r="H324" s="60"/>
      <c r="I324" s="60"/>
      <c r="J324" s="60"/>
      <c r="K324" s="58"/>
      <c r="L324" s="69"/>
      <c r="M324" s="69"/>
      <c r="N324" s="69"/>
      <c r="O324" s="69"/>
      <c r="P324" s="60"/>
      <c r="Q324" s="60"/>
      <c r="R324" s="58"/>
      <c r="S324" s="69"/>
      <c r="T324" s="69"/>
      <c r="U324" s="69"/>
      <c r="V324" s="61"/>
      <c r="W324" s="60"/>
      <c r="X324" s="61"/>
      <c r="Y324" s="60"/>
      <c r="Z324" s="61"/>
      <c r="AA324" s="61"/>
      <c r="AB324" s="60"/>
      <c r="AC324" s="60"/>
      <c r="AD324" s="20" t="str">
        <f t="shared" si="14"/>
        <v/>
      </c>
      <c r="AE324" s="60"/>
      <c r="AF324" s="193" t="str">
        <f t="shared" si="15"/>
        <v/>
      </c>
      <c r="AU324"/>
      <c r="AY324" s="81"/>
    </row>
    <row r="325" spans="1:51" x14ac:dyDescent="0.35">
      <c r="A325" s="163">
        <v>315</v>
      </c>
      <c r="B325" s="58"/>
      <c r="C325" s="58"/>
      <c r="D325" s="69"/>
      <c r="E325" s="69"/>
      <c r="F325" s="192" t="str">
        <f t="shared" si="13"/>
        <v/>
      </c>
      <c r="G325" s="69"/>
      <c r="H325" s="60"/>
      <c r="I325" s="60"/>
      <c r="J325" s="60"/>
      <c r="K325" s="58"/>
      <c r="L325" s="69"/>
      <c r="M325" s="69"/>
      <c r="N325" s="69"/>
      <c r="O325" s="69"/>
      <c r="P325" s="60"/>
      <c r="Q325" s="60"/>
      <c r="R325" s="58"/>
      <c r="S325" s="69"/>
      <c r="T325" s="69"/>
      <c r="U325" s="69"/>
      <c r="V325" s="61"/>
      <c r="W325" s="60"/>
      <c r="X325" s="61"/>
      <c r="Y325" s="60"/>
      <c r="Z325" s="61"/>
      <c r="AA325" s="61"/>
      <c r="AB325" s="60"/>
      <c r="AC325" s="60"/>
      <c r="AD325" s="20" t="str">
        <f t="shared" si="14"/>
        <v/>
      </c>
      <c r="AE325" s="60"/>
      <c r="AF325" s="193" t="str">
        <f t="shared" si="15"/>
        <v/>
      </c>
      <c r="AU325"/>
      <c r="AY325" s="81"/>
    </row>
    <row r="326" spans="1:51" x14ac:dyDescent="0.35">
      <c r="A326" s="163">
        <v>316</v>
      </c>
      <c r="B326" s="58"/>
      <c r="C326" s="58"/>
      <c r="D326" s="69"/>
      <c r="E326" s="69"/>
      <c r="F326" s="192" t="str">
        <f t="shared" si="13"/>
        <v/>
      </c>
      <c r="G326" s="69"/>
      <c r="H326" s="60"/>
      <c r="I326" s="60"/>
      <c r="J326" s="60"/>
      <c r="K326" s="58"/>
      <c r="L326" s="69"/>
      <c r="M326" s="69"/>
      <c r="N326" s="69"/>
      <c r="O326" s="69"/>
      <c r="P326" s="60"/>
      <c r="Q326" s="60"/>
      <c r="R326" s="58"/>
      <c r="S326" s="69"/>
      <c r="T326" s="69"/>
      <c r="U326" s="69"/>
      <c r="V326" s="61"/>
      <c r="W326" s="60"/>
      <c r="X326" s="61"/>
      <c r="Y326" s="60"/>
      <c r="Z326" s="61"/>
      <c r="AA326" s="61"/>
      <c r="AB326" s="60"/>
      <c r="AC326" s="60"/>
      <c r="AD326" s="20" t="str">
        <f t="shared" si="14"/>
        <v/>
      </c>
      <c r="AE326" s="60"/>
      <c r="AF326" s="193" t="str">
        <f t="shared" si="15"/>
        <v/>
      </c>
      <c r="AU326"/>
      <c r="AY326" s="81"/>
    </row>
    <row r="327" spans="1:51" x14ac:dyDescent="0.35">
      <c r="A327" s="163">
        <v>317</v>
      </c>
      <c r="B327" s="58"/>
      <c r="C327" s="58"/>
      <c r="D327" s="69"/>
      <c r="E327" s="69"/>
      <c r="F327" s="192" t="str">
        <f t="shared" si="13"/>
        <v/>
      </c>
      <c r="G327" s="69"/>
      <c r="H327" s="60"/>
      <c r="I327" s="60"/>
      <c r="J327" s="60"/>
      <c r="K327" s="58"/>
      <c r="L327" s="69"/>
      <c r="M327" s="69"/>
      <c r="N327" s="69"/>
      <c r="O327" s="69"/>
      <c r="P327" s="60"/>
      <c r="Q327" s="60"/>
      <c r="R327" s="58"/>
      <c r="S327" s="69"/>
      <c r="T327" s="69"/>
      <c r="U327" s="69"/>
      <c r="V327" s="61"/>
      <c r="W327" s="60"/>
      <c r="X327" s="61"/>
      <c r="Y327" s="60"/>
      <c r="Z327" s="61"/>
      <c r="AA327" s="61"/>
      <c r="AB327" s="60"/>
      <c r="AC327" s="60"/>
      <c r="AD327" s="20" t="str">
        <f t="shared" si="14"/>
        <v/>
      </c>
      <c r="AE327" s="60"/>
      <c r="AF327" s="193" t="str">
        <f t="shared" si="15"/>
        <v/>
      </c>
      <c r="AU327"/>
      <c r="AY327" s="81"/>
    </row>
    <row r="328" spans="1:51" x14ac:dyDescent="0.35">
      <c r="A328" s="163">
        <v>318</v>
      </c>
      <c r="B328" s="58"/>
      <c r="C328" s="58"/>
      <c r="D328" s="69"/>
      <c r="E328" s="69"/>
      <c r="F328" s="192" t="str">
        <f t="shared" si="13"/>
        <v/>
      </c>
      <c r="G328" s="69"/>
      <c r="H328" s="60"/>
      <c r="I328" s="60"/>
      <c r="J328" s="60"/>
      <c r="K328" s="58"/>
      <c r="L328" s="69"/>
      <c r="M328" s="69"/>
      <c r="N328" s="69"/>
      <c r="O328" s="69"/>
      <c r="P328" s="60"/>
      <c r="Q328" s="60"/>
      <c r="R328" s="58"/>
      <c r="S328" s="69"/>
      <c r="T328" s="69"/>
      <c r="U328" s="69"/>
      <c r="V328" s="61"/>
      <c r="W328" s="60"/>
      <c r="X328" s="61"/>
      <c r="Y328" s="60"/>
      <c r="Z328" s="61"/>
      <c r="AA328" s="61"/>
      <c r="AB328" s="60"/>
      <c r="AC328" s="60"/>
      <c r="AD328" s="20" t="str">
        <f t="shared" si="14"/>
        <v/>
      </c>
      <c r="AE328" s="60"/>
      <c r="AF328" s="193" t="str">
        <f t="shared" si="15"/>
        <v/>
      </c>
      <c r="AU328"/>
      <c r="AY328" s="81"/>
    </row>
    <row r="329" spans="1:51" x14ac:dyDescent="0.35">
      <c r="A329" s="163">
        <v>319</v>
      </c>
      <c r="B329" s="58"/>
      <c r="C329" s="58"/>
      <c r="D329" s="69"/>
      <c r="E329" s="69"/>
      <c r="F329" s="192" t="str">
        <f t="shared" si="13"/>
        <v/>
      </c>
      <c r="G329" s="69"/>
      <c r="H329" s="60"/>
      <c r="I329" s="60"/>
      <c r="J329" s="60"/>
      <c r="K329" s="58"/>
      <c r="L329" s="69"/>
      <c r="M329" s="69"/>
      <c r="N329" s="69"/>
      <c r="O329" s="69"/>
      <c r="P329" s="60"/>
      <c r="Q329" s="60"/>
      <c r="R329" s="58"/>
      <c r="S329" s="69"/>
      <c r="T329" s="69"/>
      <c r="U329" s="69"/>
      <c r="V329" s="61"/>
      <c r="W329" s="60"/>
      <c r="X329" s="61"/>
      <c r="Y329" s="60"/>
      <c r="Z329" s="61"/>
      <c r="AA329" s="61"/>
      <c r="AB329" s="60"/>
      <c r="AC329" s="60"/>
      <c r="AD329" s="20" t="str">
        <f t="shared" si="14"/>
        <v/>
      </c>
      <c r="AE329" s="60"/>
      <c r="AF329" s="193" t="str">
        <f t="shared" si="15"/>
        <v/>
      </c>
      <c r="AU329"/>
      <c r="AY329" s="81"/>
    </row>
    <row r="330" spans="1:51" x14ac:dyDescent="0.35">
      <c r="A330" s="163">
        <v>320</v>
      </c>
      <c r="B330" s="58"/>
      <c r="C330" s="58"/>
      <c r="D330" s="69"/>
      <c r="E330" s="69"/>
      <c r="F330" s="192" t="str">
        <f t="shared" si="13"/>
        <v/>
      </c>
      <c r="G330" s="69"/>
      <c r="H330" s="60"/>
      <c r="I330" s="60"/>
      <c r="J330" s="60"/>
      <c r="K330" s="58"/>
      <c r="L330" s="69"/>
      <c r="M330" s="69"/>
      <c r="N330" s="69"/>
      <c r="O330" s="69"/>
      <c r="P330" s="60"/>
      <c r="Q330" s="60"/>
      <c r="R330" s="58"/>
      <c r="S330" s="69"/>
      <c r="T330" s="69"/>
      <c r="U330" s="69"/>
      <c r="V330" s="61"/>
      <c r="W330" s="60"/>
      <c r="X330" s="61"/>
      <c r="Y330" s="60"/>
      <c r="Z330" s="61"/>
      <c r="AA330" s="61"/>
      <c r="AB330" s="60"/>
      <c r="AC330" s="60"/>
      <c r="AD330" s="20" t="str">
        <f t="shared" si="14"/>
        <v/>
      </c>
      <c r="AE330" s="60"/>
      <c r="AF330" s="193" t="str">
        <f t="shared" si="15"/>
        <v/>
      </c>
      <c r="AU330"/>
      <c r="AY330" s="81"/>
    </row>
    <row r="331" spans="1:51" x14ac:dyDescent="0.35">
      <c r="A331" s="163">
        <v>321</v>
      </c>
      <c r="B331" s="58"/>
      <c r="C331" s="58"/>
      <c r="D331" s="69"/>
      <c r="E331" s="69"/>
      <c r="F331" s="192" t="str">
        <f t="shared" ref="F331:F394" si="16">IF(ISBLANK(B331),"",E331-D331+1)</f>
        <v/>
      </c>
      <c r="G331" s="69"/>
      <c r="H331" s="60"/>
      <c r="I331" s="60"/>
      <c r="J331" s="60"/>
      <c r="K331" s="58"/>
      <c r="L331" s="69"/>
      <c r="M331" s="69"/>
      <c r="N331" s="69"/>
      <c r="O331" s="69"/>
      <c r="P331" s="60"/>
      <c r="Q331" s="60"/>
      <c r="R331" s="58"/>
      <c r="S331" s="69"/>
      <c r="T331" s="69"/>
      <c r="U331" s="69"/>
      <c r="V331" s="61"/>
      <c r="W331" s="60"/>
      <c r="X331" s="61"/>
      <c r="Y331" s="60"/>
      <c r="Z331" s="61"/>
      <c r="AA331" s="61"/>
      <c r="AB331" s="60"/>
      <c r="AC331" s="60"/>
      <c r="AD331" s="20" t="str">
        <f t="shared" si="14"/>
        <v/>
      </c>
      <c r="AE331" s="60"/>
      <c r="AF331" s="193" t="str">
        <f t="shared" si="15"/>
        <v/>
      </c>
      <c r="AU331"/>
      <c r="AY331" s="81"/>
    </row>
    <row r="332" spans="1:51" x14ac:dyDescent="0.35">
      <c r="A332" s="163">
        <v>322</v>
      </c>
      <c r="B332" s="58"/>
      <c r="C332" s="58"/>
      <c r="D332" s="69"/>
      <c r="E332" s="69"/>
      <c r="F332" s="192" t="str">
        <f t="shared" si="16"/>
        <v/>
      </c>
      <c r="G332" s="69"/>
      <c r="H332" s="60"/>
      <c r="I332" s="60"/>
      <c r="J332" s="60"/>
      <c r="K332" s="58"/>
      <c r="L332" s="69"/>
      <c r="M332" s="69"/>
      <c r="N332" s="69"/>
      <c r="O332" s="69"/>
      <c r="P332" s="60"/>
      <c r="Q332" s="60"/>
      <c r="R332" s="58"/>
      <c r="S332" s="69"/>
      <c r="T332" s="69"/>
      <c r="U332" s="69"/>
      <c r="V332" s="61"/>
      <c r="W332" s="60"/>
      <c r="X332" s="61"/>
      <c r="Y332" s="60"/>
      <c r="Z332" s="61"/>
      <c r="AA332" s="61"/>
      <c r="AB332" s="60"/>
      <c r="AC332" s="60"/>
      <c r="AD332" s="20" t="str">
        <f t="shared" ref="AD332:AD395" si="17">IF(ISBLANK(B332),"",IF(AB332=0,1,(IF(Z332="Flow rate was measured on a dry basis and CH4 concentration was measured on a wet basis",1/(1-AB332),1-AB332))))</f>
        <v/>
      </c>
      <c r="AE332" s="60"/>
      <c r="AF332" s="193" t="str">
        <f t="shared" si="15"/>
        <v/>
      </c>
      <c r="AU332"/>
      <c r="AY332" s="81"/>
    </row>
    <row r="333" spans="1:51" x14ac:dyDescent="0.35">
      <c r="A333" s="163">
        <v>323</v>
      </c>
      <c r="B333" s="58"/>
      <c r="C333" s="58"/>
      <c r="D333" s="69"/>
      <c r="E333" s="69"/>
      <c r="F333" s="192" t="str">
        <f t="shared" si="16"/>
        <v/>
      </c>
      <c r="G333" s="69"/>
      <c r="H333" s="60"/>
      <c r="I333" s="60"/>
      <c r="J333" s="60"/>
      <c r="K333" s="58"/>
      <c r="L333" s="69"/>
      <c r="M333" s="69"/>
      <c r="N333" s="69"/>
      <c r="O333" s="69"/>
      <c r="P333" s="60"/>
      <c r="Q333" s="60"/>
      <c r="R333" s="58"/>
      <c r="S333" s="69"/>
      <c r="T333" s="69"/>
      <c r="U333" s="69"/>
      <c r="V333" s="61"/>
      <c r="W333" s="60"/>
      <c r="X333" s="61"/>
      <c r="Y333" s="60"/>
      <c r="Z333" s="61"/>
      <c r="AA333" s="61"/>
      <c r="AB333" s="60"/>
      <c r="AC333" s="60"/>
      <c r="AD333" s="20" t="str">
        <f t="shared" si="17"/>
        <v/>
      </c>
      <c r="AE333" s="60"/>
      <c r="AF333" s="193" t="str">
        <f t="shared" si="15"/>
        <v/>
      </c>
      <c r="AU333"/>
      <c r="AY333" s="81"/>
    </row>
    <row r="334" spans="1:51" x14ac:dyDescent="0.35">
      <c r="A334" s="163">
        <v>324</v>
      </c>
      <c r="B334" s="58"/>
      <c r="C334" s="58"/>
      <c r="D334" s="69"/>
      <c r="E334" s="69"/>
      <c r="F334" s="192" t="str">
        <f t="shared" si="16"/>
        <v/>
      </c>
      <c r="G334" s="69"/>
      <c r="H334" s="60"/>
      <c r="I334" s="60"/>
      <c r="J334" s="60"/>
      <c r="K334" s="58"/>
      <c r="L334" s="69"/>
      <c r="M334" s="69"/>
      <c r="N334" s="69"/>
      <c r="O334" s="69"/>
      <c r="P334" s="60"/>
      <c r="Q334" s="60"/>
      <c r="R334" s="58"/>
      <c r="S334" s="69"/>
      <c r="T334" s="69"/>
      <c r="U334" s="69"/>
      <c r="V334" s="61"/>
      <c r="W334" s="60"/>
      <c r="X334" s="61"/>
      <c r="Y334" s="60"/>
      <c r="Z334" s="61"/>
      <c r="AA334" s="61"/>
      <c r="AB334" s="60"/>
      <c r="AC334" s="60"/>
      <c r="AD334" s="20" t="str">
        <f t="shared" si="17"/>
        <v/>
      </c>
      <c r="AE334" s="60"/>
      <c r="AF334" s="193" t="str">
        <f t="shared" ref="AF334:AF397" si="18">IF(ISBLANK(B334),"",IF(I334="scm/m",F334*(H334*AD334*(P334/100)*0.6776*1*1440*(1/1000)),F334*(H334*AD334*(P334/100)*0.6776*(288.706/V334)*(X334/101325)*1440*(1/1000))))</f>
        <v/>
      </c>
      <c r="AU334"/>
      <c r="AY334" s="81"/>
    </row>
    <row r="335" spans="1:51" x14ac:dyDescent="0.35">
      <c r="A335" s="163">
        <v>325</v>
      </c>
      <c r="B335" s="58"/>
      <c r="C335" s="58"/>
      <c r="D335" s="69"/>
      <c r="E335" s="69"/>
      <c r="F335" s="192" t="str">
        <f t="shared" si="16"/>
        <v/>
      </c>
      <c r="G335" s="69"/>
      <c r="H335" s="60"/>
      <c r="I335" s="60"/>
      <c r="J335" s="60"/>
      <c r="K335" s="58"/>
      <c r="L335" s="69"/>
      <c r="M335" s="69"/>
      <c r="N335" s="69"/>
      <c r="O335" s="69"/>
      <c r="P335" s="60"/>
      <c r="Q335" s="60"/>
      <c r="R335" s="58"/>
      <c r="S335" s="69"/>
      <c r="T335" s="69"/>
      <c r="U335" s="69"/>
      <c r="V335" s="61"/>
      <c r="W335" s="60"/>
      <c r="X335" s="61"/>
      <c r="Y335" s="60"/>
      <c r="Z335" s="61"/>
      <c r="AA335" s="61"/>
      <c r="AB335" s="60"/>
      <c r="AC335" s="60"/>
      <c r="AD335" s="20" t="str">
        <f t="shared" si="17"/>
        <v/>
      </c>
      <c r="AE335" s="60"/>
      <c r="AF335" s="193" t="str">
        <f t="shared" si="18"/>
        <v/>
      </c>
      <c r="AU335"/>
      <c r="AY335" s="81"/>
    </row>
    <row r="336" spans="1:51" x14ac:dyDescent="0.35">
      <c r="A336" s="163">
        <v>326</v>
      </c>
      <c r="B336" s="58"/>
      <c r="C336" s="58"/>
      <c r="D336" s="69"/>
      <c r="E336" s="69"/>
      <c r="F336" s="192" t="str">
        <f t="shared" si="16"/>
        <v/>
      </c>
      <c r="G336" s="69"/>
      <c r="H336" s="60"/>
      <c r="I336" s="60"/>
      <c r="J336" s="60"/>
      <c r="K336" s="58"/>
      <c r="L336" s="69"/>
      <c r="M336" s="69"/>
      <c r="N336" s="69"/>
      <c r="O336" s="69"/>
      <c r="P336" s="60"/>
      <c r="Q336" s="60"/>
      <c r="R336" s="58"/>
      <c r="S336" s="69"/>
      <c r="T336" s="69"/>
      <c r="U336" s="69"/>
      <c r="V336" s="61"/>
      <c r="W336" s="60"/>
      <c r="X336" s="61"/>
      <c r="Y336" s="60"/>
      <c r="Z336" s="61"/>
      <c r="AA336" s="61"/>
      <c r="AB336" s="60"/>
      <c r="AC336" s="60"/>
      <c r="AD336" s="20" t="str">
        <f t="shared" si="17"/>
        <v/>
      </c>
      <c r="AE336" s="60"/>
      <c r="AF336" s="193" t="str">
        <f t="shared" si="18"/>
        <v/>
      </c>
      <c r="AU336"/>
      <c r="AY336" s="81"/>
    </row>
    <row r="337" spans="1:51" x14ac:dyDescent="0.35">
      <c r="A337" s="163">
        <v>327</v>
      </c>
      <c r="B337" s="58"/>
      <c r="C337" s="58"/>
      <c r="D337" s="69"/>
      <c r="E337" s="69"/>
      <c r="F337" s="192" t="str">
        <f t="shared" si="16"/>
        <v/>
      </c>
      <c r="G337" s="69"/>
      <c r="H337" s="60"/>
      <c r="I337" s="60"/>
      <c r="J337" s="60"/>
      <c r="K337" s="58"/>
      <c r="L337" s="69"/>
      <c r="M337" s="69"/>
      <c r="N337" s="69"/>
      <c r="O337" s="69"/>
      <c r="P337" s="60"/>
      <c r="Q337" s="60"/>
      <c r="R337" s="58"/>
      <c r="S337" s="69"/>
      <c r="T337" s="69"/>
      <c r="U337" s="69"/>
      <c r="V337" s="61"/>
      <c r="W337" s="60"/>
      <c r="X337" s="61"/>
      <c r="Y337" s="60"/>
      <c r="Z337" s="61"/>
      <c r="AA337" s="61"/>
      <c r="AB337" s="60"/>
      <c r="AC337" s="60"/>
      <c r="AD337" s="20" t="str">
        <f t="shared" si="17"/>
        <v/>
      </c>
      <c r="AE337" s="60"/>
      <c r="AF337" s="193" t="str">
        <f t="shared" si="18"/>
        <v/>
      </c>
      <c r="AU337"/>
      <c r="AY337" s="81"/>
    </row>
    <row r="338" spans="1:51" x14ac:dyDescent="0.35">
      <c r="A338" s="163">
        <v>328</v>
      </c>
      <c r="B338" s="58"/>
      <c r="C338" s="58"/>
      <c r="D338" s="69"/>
      <c r="E338" s="69"/>
      <c r="F338" s="192" t="str">
        <f t="shared" si="16"/>
        <v/>
      </c>
      <c r="G338" s="69"/>
      <c r="H338" s="60"/>
      <c r="I338" s="60"/>
      <c r="J338" s="60"/>
      <c r="K338" s="58"/>
      <c r="L338" s="69"/>
      <c r="M338" s="69"/>
      <c r="N338" s="69"/>
      <c r="O338" s="69"/>
      <c r="P338" s="60"/>
      <c r="Q338" s="60"/>
      <c r="R338" s="58"/>
      <c r="S338" s="69"/>
      <c r="T338" s="69"/>
      <c r="U338" s="69"/>
      <c r="V338" s="61"/>
      <c r="W338" s="60"/>
      <c r="X338" s="61"/>
      <c r="Y338" s="60"/>
      <c r="Z338" s="61"/>
      <c r="AA338" s="61"/>
      <c r="AB338" s="60"/>
      <c r="AC338" s="60"/>
      <c r="AD338" s="20" t="str">
        <f t="shared" si="17"/>
        <v/>
      </c>
      <c r="AE338" s="60"/>
      <c r="AF338" s="193" t="str">
        <f t="shared" si="18"/>
        <v/>
      </c>
      <c r="AU338"/>
      <c r="AY338" s="81"/>
    </row>
    <row r="339" spans="1:51" x14ac:dyDescent="0.35">
      <c r="A339" s="163">
        <v>329</v>
      </c>
      <c r="B339" s="58"/>
      <c r="C339" s="58"/>
      <c r="D339" s="69"/>
      <c r="E339" s="69"/>
      <c r="F339" s="192" t="str">
        <f t="shared" si="16"/>
        <v/>
      </c>
      <c r="G339" s="69"/>
      <c r="H339" s="60"/>
      <c r="I339" s="60"/>
      <c r="J339" s="60"/>
      <c r="K339" s="58"/>
      <c r="L339" s="69"/>
      <c r="M339" s="69"/>
      <c r="N339" s="69"/>
      <c r="O339" s="69"/>
      <c r="P339" s="60"/>
      <c r="Q339" s="60"/>
      <c r="R339" s="58"/>
      <c r="S339" s="69"/>
      <c r="T339" s="69"/>
      <c r="U339" s="69"/>
      <c r="V339" s="61"/>
      <c r="W339" s="60"/>
      <c r="X339" s="61"/>
      <c r="Y339" s="60"/>
      <c r="Z339" s="61"/>
      <c r="AA339" s="61"/>
      <c r="AB339" s="60"/>
      <c r="AC339" s="60"/>
      <c r="AD339" s="20" t="str">
        <f t="shared" si="17"/>
        <v/>
      </c>
      <c r="AE339" s="60"/>
      <c r="AF339" s="193" t="str">
        <f t="shared" si="18"/>
        <v/>
      </c>
      <c r="AU339"/>
      <c r="AY339" s="81"/>
    </row>
    <row r="340" spans="1:51" x14ac:dyDescent="0.35">
      <c r="A340" s="163">
        <v>330</v>
      </c>
      <c r="B340" s="58"/>
      <c r="C340" s="58"/>
      <c r="D340" s="69"/>
      <c r="E340" s="69"/>
      <c r="F340" s="192" t="str">
        <f t="shared" si="16"/>
        <v/>
      </c>
      <c r="G340" s="69"/>
      <c r="H340" s="60"/>
      <c r="I340" s="60"/>
      <c r="J340" s="60"/>
      <c r="K340" s="58"/>
      <c r="L340" s="69"/>
      <c r="M340" s="69"/>
      <c r="N340" s="69"/>
      <c r="O340" s="69"/>
      <c r="P340" s="60"/>
      <c r="Q340" s="60"/>
      <c r="R340" s="58"/>
      <c r="S340" s="69"/>
      <c r="T340" s="69"/>
      <c r="U340" s="69"/>
      <c r="V340" s="61"/>
      <c r="W340" s="60"/>
      <c r="X340" s="61"/>
      <c r="Y340" s="60"/>
      <c r="Z340" s="61"/>
      <c r="AA340" s="61"/>
      <c r="AB340" s="60"/>
      <c r="AC340" s="60"/>
      <c r="AD340" s="20" t="str">
        <f t="shared" si="17"/>
        <v/>
      </c>
      <c r="AE340" s="60"/>
      <c r="AF340" s="193" t="str">
        <f t="shared" si="18"/>
        <v/>
      </c>
      <c r="AU340"/>
      <c r="AY340" s="81"/>
    </row>
    <row r="341" spans="1:51" x14ac:dyDescent="0.35">
      <c r="A341" s="163">
        <v>331</v>
      </c>
      <c r="B341" s="58"/>
      <c r="C341" s="58"/>
      <c r="D341" s="69"/>
      <c r="E341" s="69"/>
      <c r="F341" s="192" t="str">
        <f t="shared" si="16"/>
        <v/>
      </c>
      <c r="G341" s="69"/>
      <c r="H341" s="60"/>
      <c r="I341" s="60"/>
      <c r="J341" s="60"/>
      <c r="K341" s="58"/>
      <c r="L341" s="69"/>
      <c r="M341" s="69"/>
      <c r="N341" s="69"/>
      <c r="O341" s="69"/>
      <c r="P341" s="60"/>
      <c r="Q341" s="60"/>
      <c r="R341" s="58"/>
      <c r="S341" s="69"/>
      <c r="T341" s="69"/>
      <c r="U341" s="69"/>
      <c r="V341" s="61"/>
      <c r="W341" s="60"/>
      <c r="X341" s="61"/>
      <c r="Y341" s="60"/>
      <c r="Z341" s="61"/>
      <c r="AA341" s="61"/>
      <c r="AB341" s="60"/>
      <c r="AC341" s="60"/>
      <c r="AD341" s="20" t="str">
        <f t="shared" si="17"/>
        <v/>
      </c>
      <c r="AE341" s="60"/>
      <c r="AF341" s="193" t="str">
        <f t="shared" si="18"/>
        <v/>
      </c>
      <c r="AU341"/>
      <c r="AY341" s="81"/>
    </row>
    <row r="342" spans="1:51" x14ac:dyDescent="0.35">
      <c r="A342" s="163">
        <v>332</v>
      </c>
      <c r="B342" s="58"/>
      <c r="C342" s="58"/>
      <c r="D342" s="69"/>
      <c r="E342" s="69"/>
      <c r="F342" s="192" t="str">
        <f t="shared" si="16"/>
        <v/>
      </c>
      <c r="G342" s="69"/>
      <c r="H342" s="60"/>
      <c r="I342" s="60"/>
      <c r="J342" s="60"/>
      <c r="K342" s="58"/>
      <c r="L342" s="69"/>
      <c r="M342" s="69"/>
      <c r="N342" s="69"/>
      <c r="O342" s="69"/>
      <c r="P342" s="60"/>
      <c r="Q342" s="60"/>
      <c r="R342" s="58"/>
      <c r="S342" s="69"/>
      <c r="T342" s="69"/>
      <c r="U342" s="69"/>
      <c r="V342" s="61"/>
      <c r="W342" s="60"/>
      <c r="X342" s="61"/>
      <c r="Y342" s="60"/>
      <c r="Z342" s="61"/>
      <c r="AA342" s="61"/>
      <c r="AB342" s="60"/>
      <c r="AC342" s="60"/>
      <c r="AD342" s="20" t="str">
        <f t="shared" si="17"/>
        <v/>
      </c>
      <c r="AE342" s="60"/>
      <c r="AF342" s="193" t="str">
        <f t="shared" si="18"/>
        <v/>
      </c>
      <c r="AU342"/>
      <c r="AY342" s="81"/>
    </row>
    <row r="343" spans="1:51" x14ac:dyDescent="0.35">
      <c r="A343" s="163">
        <v>333</v>
      </c>
      <c r="B343" s="58"/>
      <c r="C343" s="58"/>
      <c r="D343" s="69"/>
      <c r="E343" s="69"/>
      <c r="F343" s="192" t="str">
        <f t="shared" si="16"/>
        <v/>
      </c>
      <c r="G343" s="69"/>
      <c r="H343" s="60"/>
      <c r="I343" s="60"/>
      <c r="J343" s="60"/>
      <c r="K343" s="58"/>
      <c r="L343" s="69"/>
      <c r="M343" s="69"/>
      <c r="N343" s="69"/>
      <c r="O343" s="69"/>
      <c r="P343" s="60"/>
      <c r="Q343" s="60"/>
      <c r="R343" s="58"/>
      <c r="S343" s="69"/>
      <c r="T343" s="69"/>
      <c r="U343" s="69"/>
      <c r="V343" s="61"/>
      <c r="W343" s="60"/>
      <c r="X343" s="61"/>
      <c r="Y343" s="60"/>
      <c r="Z343" s="61"/>
      <c r="AA343" s="61"/>
      <c r="AB343" s="60"/>
      <c r="AC343" s="60"/>
      <c r="AD343" s="20" t="str">
        <f t="shared" si="17"/>
        <v/>
      </c>
      <c r="AE343" s="60"/>
      <c r="AF343" s="193" t="str">
        <f t="shared" si="18"/>
        <v/>
      </c>
      <c r="AU343"/>
      <c r="AY343" s="81"/>
    </row>
    <row r="344" spans="1:51" x14ac:dyDescent="0.35">
      <c r="A344" s="163">
        <v>334</v>
      </c>
      <c r="B344" s="58"/>
      <c r="C344" s="58"/>
      <c r="D344" s="69"/>
      <c r="E344" s="69"/>
      <c r="F344" s="192" t="str">
        <f t="shared" si="16"/>
        <v/>
      </c>
      <c r="G344" s="69"/>
      <c r="H344" s="60"/>
      <c r="I344" s="60"/>
      <c r="J344" s="60"/>
      <c r="K344" s="58"/>
      <c r="L344" s="69"/>
      <c r="M344" s="69"/>
      <c r="N344" s="69"/>
      <c r="O344" s="69"/>
      <c r="P344" s="60"/>
      <c r="Q344" s="60"/>
      <c r="R344" s="58"/>
      <c r="S344" s="69"/>
      <c r="T344" s="69"/>
      <c r="U344" s="69"/>
      <c r="V344" s="61"/>
      <c r="W344" s="60"/>
      <c r="X344" s="61"/>
      <c r="Y344" s="60"/>
      <c r="Z344" s="61"/>
      <c r="AA344" s="61"/>
      <c r="AB344" s="60"/>
      <c r="AC344" s="60"/>
      <c r="AD344" s="20" t="str">
        <f t="shared" si="17"/>
        <v/>
      </c>
      <c r="AE344" s="60"/>
      <c r="AF344" s="193" t="str">
        <f t="shared" si="18"/>
        <v/>
      </c>
      <c r="AU344"/>
      <c r="AY344" s="81"/>
    </row>
    <row r="345" spans="1:51" x14ac:dyDescent="0.35">
      <c r="A345" s="163">
        <v>335</v>
      </c>
      <c r="B345" s="58"/>
      <c r="C345" s="58"/>
      <c r="D345" s="69"/>
      <c r="E345" s="69"/>
      <c r="F345" s="192" t="str">
        <f t="shared" si="16"/>
        <v/>
      </c>
      <c r="G345" s="69"/>
      <c r="H345" s="60"/>
      <c r="I345" s="60"/>
      <c r="J345" s="60"/>
      <c r="K345" s="58"/>
      <c r="L345" s="69"/>
      <c r="M345" s="69"/>
      <c r="N345" s="69"/>
      <c r="O345" s="69"/>
      <c r="P345" s="60"/>
      <c r="Q345" s="60"/>
      <c r="R345" s="58"/>
      <c r="S345" s="69"/>
      <c r="T345" s="69"/>
      <c r="U345" s="69"/>
      <c r="V345" s="61"/>
      <c r="W345" s="60"/>
      <c r="X345" s="61"/>
      <c r="Y345" s="60"/>
      <c r="Z345" s="61"/>
      <c r="AA345" s="61"/>
      <c r="AB345" s="60"/>
      <c r="AC345" s="60"/>
      <c r="AD345" s="20" t="str">
        <f t="shared" si="17"/>
        <v/>
      </c>
      <c r="AE345" s="60"/>
      <c r="AF345" s="193" t="str">
        <f t="shared" si="18"/>
        <v/>
      </c>
      <c r="AU345"/>
      <c r="AY345" s="81"/>
    </row>
    <row r="346" spans="1:51" x14ac:dyDescent="0.35">
      <c r="A346" s="163">
        <v>336</v>
      </c>
      <c r="B346" s="58"/>
      <c r="C346" s="58"/>
      <c r="D346" s="69"/>
      <c r="E346" s="69"/>
      <c r="F346" s="192" t="str">
        <f t="shared" si="16"/>
        <v/>
      </c>
      <c r="G346" s="69"/>
      <c r="H346" s="60"/>
      <c r="I346" s="60"/>
      <c r="J346" s="60"/>
      <c r="K346" s="58"/>
      <c r="L346" s="69"/>
      <c r="M346" s="69"/>
      <c r="N346" s="69"/>
      <c r="O346" s="69"/>
      <c r="P346" s="60"/>
      <c r="Q346" s="60"/>
      <c r="R346" s="58"/>
      <c r="S346" s="69"/>
      <c r="T346" s="69"/>
      <c r="U346" s="69"/>
      <c r="V346" s="61"/>
      <c r="W346" s="60"/>
      <c r="X346" s="61"/>
      <c r="Y346" s="60"/>
      <c r="Z346" s="61"/>
      <c r="AA346" s="61"/>
      <c r="AB346" s="60"/>
      <c r="AC346" s="60"/>
      <c r="AD346" s="20" t="str">
        <f t="shared" si="17"/>
        <v/>
      </c>
      <c r="AE346" s="60"/>
      <c r="AF346" s="193" t="str">
        <f t="shared" si="18"/>
        <v/>
      </c>
      <c r="AU346"/>
      <c r="AY346" s="81"/>
    </row>
    <row r="347" spans="1:51" x14ac:dyDescent="0.35">
      <c r="A347" s="163">
        <v>337</v>
      </c>
      <c r="B347" s="58"/>
      <c r="C347" s="58"/>
      <c r="D347" s="69"/>
      <c r="E347" s="69"/>
      <c r="F347" s="192" t="str">
        <f t="shared" si="16"/>
        <v/>
      </c>
      <c r="G347" s="69"/>
      <c r="H347" s="60"/>
      <c r="I347" s="60"/>
      <c r="J347" s="60"/>
      <c r="K347" s="58"/>
      <c r="L347" s="69"/>
      <c r="M347" s="69"/>
      <c r="N347" s="69"/>
      <c r="O347" s="69"/>
      <c r="P347" s="60"/>
      <c r="Q347" s="60"/>
      <c r="R347" s="58"/>
      <c r="S347" s="69"/>
      <c r="T347" s="69"/>
      <c r="U347" s="69"/>
      <c r="V347" s="61"/>
      <c r="W347" s="60"/>
      <c r="X347" s="61"/>
      <c r="Y347" s="60"/>
      <c r="Z347" s="61"/>
      <c r="AA347" s="61"/>
      <c r="AB347" s="60"/>
      <c r="AC347" s="60"/>
      <c r="AD347" s="20" t="str">
        <f t="shared" si="17"/>
        <v/>
      </c>
      <c r="AE347" s="60"/>
      <c r="AF347" s="193" t="str">
        <f t="shared" si="18"/>
        <v/>
      </c>
      <c r="AU347"/>
      <c r="AY347" s="81"/>
    </row>
    <row r="348" spans="1:51" x14ac:dyDescent="0.35">
      <c r="A348" s="163">
        <v>338</v>
      </c>
      <c r="B348" s="58"/>
      <c r="C348" s="58"/>
      <c r="D348" s="69"/>
      <c r="E348" s="69"/>
      <c r="F348" s="192" t="str">
        <f t="shared" si="16"/>
        <v/>
      </c>
      <c r="G348" s="69"/>
      <c r="H348" s="60"/>
      <c r="I348" s="60"/>
      <c r="J348" s="60"/>
      <c r="K348" s="58"/>
      <c r="L348" s="69"/>
      <c r="M348" s="69"/>
      <c r="N348" s="69"/>
      <c r="O348" s="69"/>
      <c r="P348" s="60"/>
      <c r="Q348" s="60"/>
      <c r="R348" s="58"/>
      <c r="S348" s="69"/>
      <c r="T348" s="69"/>
      <c r="U348" s="69"/>
      <c r="V348" s="61"/>
      <c r="W348" s="60"/>
      <c r="X348" s="61"/>
      <c r="Y348" s="60"/>
      <c r="Z348" s="61"/>
      <c r="AA348" s="61"/>
      <c r="AB348" s="60"/>
      <c r="AC348" s="60"/>
      <c r="AD348" s="20" t="str">
        <f t="shared" si="17"/>
        <v/>
      </c>
      <c r="AE348" s="60"/>
      <c r="AF348" s="193" t="str">
        <f t="shared" si="18"/>
        <v/>
      </c>
      <c r="AU348"/>
      <c r="AY348" s="81"/>
    </row>
    <row r="349" spans="1:51" x14ac:dyDescent="0.35">
      <c r="A349" s="163">
        <v>339</v>
      </c>
      <c r="B349" s="58"/>
      <c r="C349" s="58"/>
      <c r="D349" s="69"/>
      <c r="E349" s="69"/>
      <c r="F349" s="192" t="str">
        <f t="shared" si="16"/>
        <v/>
      </c>
      <c r="G349" s="69"/>
      <c r="H349" s="60"/>
      <c r="I349" s="60"/>
      <c r="J349" s="60"/>
      <c r="K349" s="58"/>
      <c r="L349" s="69"/>
      <c r="M349" s="69"/>
      <c r="N349" s="69"/>
      <c r="O349" s="69"/>
      <c r="P349" s="60"/>
      <c r="Q349" s="60"/>
      <c r="R349" s="58"/>
      <c r="S349" s="69"/>
      <c r="T349" s="69"/>
      <c r="U349" s="69"/>
      <c r="V349" s="61"/>
      <c r="W349" s="60"/>
      <c r="X349" s="61"/>
      <c r="Y349" s="60"/>
      <c r="Z349" s="61"/>
      <c r="AA349" s="61"/>
      <c r="AB349" s="60"/>
      <c r="AC349" s="60"/>
      <c r="AD349" s="20" t="str">
        <f t="shared" si="17"/>
        <v/>
      </c>
      <c r="AE349" s="60"/>
      <c r="AF349" s="193" t="str">
        <f t="shared" si="18"/>
        <v/>
      </c>
      <c r="AU349"/>
      <c r="AY349" s="81"/>
    </row>
    <row r="350" spans="1:51" x14ac:dyDescent="0.35">
      <c r="A350" s="163">
        <v>340</v>
      </c>
      <c r="B350" s="58"/>
      <c r="C350" s="58"/>
      <c r="D350" s="69"/>
      <c r="E350" s="69"/>
      <c r="F350" s="192" t="str">
        <f t="shared" si="16"/>
        <v/>
      </c>
      <c r="G350" s="69"/>
      <c r="H350" s="60"/>
      <c r="I350" s="60"/>
      <c r="J350" s="60"/>
      <c r="K350" s="58"/>
      <c r="L350" s="69"/>
      <c r="M350" s="69"/>
      <c r="N350" s="69"/>
      <c r="O350" s="69"/>
      <c r="P350" s="60"/>
      <c r="Q350" s="60"/>
      <c r="R350" s="58"/>
      <c r="S350" s="69"/>
      <c r="T350" s="69"/>
      <c r="U350" s="69"/>
      <c r="V350" s="61"/>
      <c r="W350" s="60"/>
      <c r="X350" s="61"/>
      <c r="Y350" s="60"/>
      <c r="Z350" s="61"/>
      <c r="AA350" s="61"/>
      <c r="AB350" s="60"/>
      <c r="AC350" s="60"/>
      <c r="AD350" s="20" t="str">
        <f t="shared" si="17"/>
        <v/>
      </c>
      <c r="AE350" s="60"/>
      <c r="AF350" s="193" t="str">
        <f t="shared" si="18"/>
        <v/>
      </c>
      <c r="AU350"/>
      <c r="AY350" s="81"/>
    </row>
    <row r="351" spans="1:51" x14ac:dyDescent="0.35">
      <c r="A351" s="163">
        <v>341</v>
      </c>
      <c r="B351" s="58"/>
      <c r="C351" s="58"/>
      <c r="D351" s="69"/>
      <c r="E351" s="69"/>
      <c r="F351" s="192" t="str">
        <f t="shared" si="16"/>
        <v/>
      </c>
      <c r="G351" s="69"/>
      <c r="H351" s="60"/>
      <c r="I351" s="60"/>
      <c r="J351" s="60"/>
      <c r="K351" s="58"/>
      <c r="L351" s="69"/>
      <c r="M351" s="69"/>
      <c r="N351" s="69"/>
      <c r="O351" s="69"/>
      <c r="P351" s="60"/>
      <c r="Q351" s="60"/>
      <c r="R351" s="58"/>
      <c r="S351" s="69"/>
      <c r="T351" s="69"/>
      <c r="U351" s="69"/>
      <c r="V351" s="61"/>
      <c r="W351" s="60"/>
      <c r="X351" s="61"/>
      <c r="Y351" s="60"/>
      <c r="Z351" s="61"/>
      <c r="AA351" s="61"/>
      <c r="AB351" s="60"/>
      <c r="AC351" s="60"/>
      <c r="AD351" s="20" t="str">
        <f t="shared" si="17"/>
        <v/>
      </c>
      <c r="AE351" s="60"/>
      <c r="AF351" s="193" t="str">
        <f t="shared" si="18"/>
        <v/>
      </c>
      <c r="AU351"/>
      <c r="AY351" s="81"/>
    </row>
    <row r="352" spans="1:51" x14ac:dyDescent="0.35">
      <c r="A352" s="163">
        <v>342</v>
      </c>
      <c r="B352" s="58"/>
      <c r="C352" s="58"/>
      <c r="D352" s="69"/>
      <c r="E352" s="69"/>
      <c r="F352" s="192" t="str">
        <f t="shared" si="16"/>
        <v/>
      </c>
      <c r="G352" s="69"/>
      <c r="H352" s="60"/>
      <c r="I352" s="60"/>
      <c r="J352" s="60"/>
      <c r="K352" s="58"/>
      <c r="L352" s="69"/>
      <c r="M352" s="69"/>
      <c r="N352" s="69"/>
      <c r="O352" s="69"/>
      <c r="P352" s="60"/>
      <c r="Q352" s="60"/>
      <c r="R352" s="58"/>
      <c r="S352" s="69"/>
      <c r="T352" s="69"/>
      <c r="U352" s="69"/>
      <c r="V352" s="61"/>
      <c r="W352" s="60"/>
      <c r="X352" s="61"/>
      <c r="Y352" s="60"/>
      <c r="Z352" s="61"/>
      <c r="AA352" s="61"/>
      <c r="AB352" s="60"/>
      <c r="AC352" s="60"/>
      <c r="AD352" s="20" t="str">
        <f t="shared" si="17"/>
        <v/>
      </c>
      <c r="AE352" s="60"/>
      <c r="AF352" s="193" t="str">
        <f t="shared" si="18"/>
        <v/>
      </c>
      <c r="AU352"/>
      <c r="AY352" s="81"/>
    </row>
    <row r="353" spans="1:51" x14ac:dyDescent="0.35">
      <c r="A353" s="163">
        <v>343</v>
      </c>
      <c r="B353" s="58"/>
      <c r="C353" s="58"/>
      <c r="D353" s="69"/>
      <c r="E353" s="69"/>
      <c r="F353" s="192" t="str">
        <f t="shared" si="16"/>
        <v/>
      </c>
      <c r="G353" s="69"/>
      <c r="H353" s="60"/>
      <c r="I353" s="60"/>
      <c r="J353" s="60"/>
      <c r="K353" s="58"/>
      <c r="L353" s="69"/>
      <c r="M353" s="69"/>
      <c r="N353" s="69"/>
      <c r="O353" s="69"/>
      <c r="P353" s="60"/>
      <c r="Q353" s="60"/>
      <c r="R353" s="58"/>
      <c r="S353" s="69"/>
      <c r="T353" s="69"/>
      <c r="U353" s="69"/>
      <c r="V353" s="61"/>
      <c r="W353" s="60"/>
      <c r="X353" s="61"/>
      <c r="Y353" s="60"/>
      <c r="Z353" s="61"/>
      <c r="AA353" s="61"/>
      <c r="AB353" s="60"/>
      <c r="AC353" s="60"/>
      <c r="AD353" s="20" t="str">
        <f t="shared" si="17"/>
        <v/>
      </c>
      <c r="AE353" s="60"/>
      <c r="AF353" s="193" t="str">
        <f t="shared" si="18"/>
        <v/>
      </c>
      <c r="AU353"/>
      <c r="AY353" s="81"/>
    </row>
    <row r="354" spans="1:51" x14ac:dyDescent="0.35">
      <c r="A354" s="163">
        <v>344</v>
      </c>
      <c r="B354" s="58"/>
      <c r="C354" s="58"/>
      <c r="D354" s="69"/>
      <c r="E354" s="69"/>
      <c r="F354" s="192" t="str">
        <f t="shared" si="16"/>
        <v/>
      </c>
      <c r="G354" s="69"/>
      <c r="H354" s="60"/>
      <c r="I354" s="60"/>
      <c r="J354" s="60"/>
      <c r="K354" s="58"/>
      <c r="L354" s="69"/>
      <c r="M354" s="69"/>
      <c r="N354" s="69"/>
      <c r="O354" s="69"/>
      <c r="P354" s="60"/>
      <c r="Q354" s="60"/>
      <c r="R354" s="58"/>
      <c r="S354" s="69"/>
      <c r="T354" s="69"/>
      <c r="U354" s="69"/>
      <c r="V354" s="61"/>
      <c r="W354" s="60"/>
      <c r="X354" s="61"/>
      <c r="Y354" s="60"/>
      <c r="Z354" s="61"/>
      <c r="AA354" s="61"/>
      <c r="AB354" s="60"/>
      <c r="AC354" s="60"/>
      <c r="AD354" s="20" t="str">
        <f t="shared" si="17"/>
        <v/>
      </c>
      <c r="AE354" s="60"/>
      <c r="AF354" s="193" t="str">
        <f t="shared" si="18"/>
        <v/>
      </c>
      <c r="AU354"/>
      <c r="AY354" s="81"/>
    </row>
    <row r="355" spans="1:51" x14ac:dyDescent="0.35">
      <c r="A355" s="163">
        <v>345</v>
      </c>
      <c r="B355" s="58"/>
      <c r="C355" s="58"/>
      <c r="D355" s="69"/>
      <c r="E355" s="69"/>
      <c r="F355" s="192" t="str">
        <f t="shared" si="16"/>
        <v/>
      </c>
      <c r="G355" s="69"/>
      <c r="H355" s="60"/>
      <c r="I355" s="60"/>
      <c r="J355" s="60"/>
      <c r="K355" s="58"/>
      <c r="L355" s="69"/>
      <c r="M355" s="69"/>
      <c r="N355" s="69"/>
      <c r="O355" s="69"/>
      <c r="P355" s="60"/>
      <c r="Q355" s="60"/>
      <c r="R355" s="58"/>
      <c r="S355" s="69"/>
      <c r="T355" s="69"/>
      <c r="U355" s="69"/>
      <c r="V355" s="61"/>
      <c r="W355" s="60"/>
      <c r="X355" s="61"/>
      <c r="Y355" s="60"/>
      <c r="Z355" s="61"/>
      <c r="AA355" s="61"/>
      <c r="AB355" s="60"/>
      <c r="AC355" s="60"/>
      <c r="AD355" s="20" t="str">
        <f t="shared" si="17"/>
        <v/>
      </c>
      <c r="AE355" s="60"/>
      <c r="AF355" s="193" t="str">
        <f t="shared" si="18"/>
        <v/>
      </c>
      <c r="AU355"/>
      <c r="AY355" s="81"/>
    </row>
    <row r="356" spans="1:51" x14ac:dyDescent="0.35">
      <c r="A356" s="163">
        <v>346</v>
      </c>
      <c r="B356" s="58"/>
      <c r="C356" s="58"/>
      <c r="D356" s="69"/>
      <c r="E356" s="69"/>
      <c r="F356" s="192" t="str">
        <f t="shared" si="16"/>
        <v/>
      </c>
      <c r="G356" s="69"/>
      <c r="H356" s="60"/>
      <c r="I356" s="60"/>
      <c r="J356" s="60"/>
      <c r="K356" s="58"/>
      <c r="L356" s="69"/>
      <c r="M356" s="69"/>
      <c r="N356" s="69"/>
      <c r="O356" s="69"/>
      <c r="P356" s="60"/>
      <c r="Q356" s="60"/>
      <c r="R356" s="58"/>
      <c r="S356" s="69"/>
      <c r="T356" s="69"/>
      <c r="U356" s="69"/>
      <c r="V356" s="61"/>
      <c r="W356" s="60"/>
      <c r="X356" s="61"/>
      <c r="Y356" s="60"/>
      <c r="Z356" s="61"/>
      <c r="AA356" s="61"/>
      <c r="AB356" s="60"/>
      <c r="AC356" s="60"/>
      <c r="AD356" s="20" t="str">
        <f t="shared" si="17"/>
        <v/>
      </c>
      <c r="AE356" s="60"/>
      <c r="AF356" s="193" t="str">
        <f t="shared" si="18"/>
        <v/>
      </c>
      <c r="AU356"/>
      <c r="AY356" s="81"/>
    </row>
    <row r="357" spans="1:51" x14ac:dyDescent="0.35">
      <c r="A357" s="163">
        <v>347</v>
      </c>
      <c r="B357" s="58"/>
      <c r="C357" s="58"/>
      <c r="D357" s="69"/>
      <c r="E357" s="69"/>
      <c r="F357" s="192" t="str">
        <f t="shared" si="16"/>
        <v/>
      </c>
      <c r="G357" s="69"/>
      <c r="H357" s="60"/>
      <c r="I357" s="60"/>
      <c r="J357" s="60"/>
      <c r="K357" s="58"/>
      <c r="L357" s="69"/>
      <c r="M357" s="69"/>
      <c r="N357" s="69"/>
      <c r="O357" s="69"/>
      <c r="P357" s="60"/>
      <c r="Q357" s="60"/>
      <c r="R357" s="58"/>
      <c r="S357" s="69"/>
      <c r="T357" s="69"/>
      <c r="U357" s="69"/>
      <c r="V357" s="61"/>
      <c r="W357" s="60"/>
      <c r="X357" s="61"/>
      <c r="Y357" s="60"/>
      <c r="Z357" s="61"/>
      <c r="AA357" s="61"/>
      <c r="AB357" s="60"/>
      <c r="AC357" s="60"/>
      <c r="AD357" s="20" t="str">
        <f t="shared" si="17"/>
        <v/>
      </c>
      <c r="AE357" s="60"/>
      <c r="AF357" s="193" t="str">
        <f t="shared" si="18"/>
        <v/>
      </c>
      <c r="AU357"/>
      <c r="AY357" s="81"/>
    </row>
    <row r="358" spans="1:51" x14ac:dyDescent="0.35">
      <c r="A358" s="163">
        <v>348</v>
      </c>
      <c r="B358" s="58"/>
      <c r="C358" s="58"/>
      <c r="D358" s="69"/>
      <c r="E358" s="69"/>
      <c r="F358" s="192" t="str">
        <f t="shared" si="16"/>
        <v/>
      </c>
      <c r="G358" s="69"/>
      <c r="H358" s="60"/>
      <c r="I358" s="60"/>
      <c r="J358" s="60"/>
      <c r="K358" s="58"/>
      <c r="L358" s="69"/>
      <c r="M358" s="69"/>
      <c r="N358" s="69"/>
      <c r="O358" s="69"/>
      <c r="P358" s="60"/>
      <c r="Q358" s="60"/>
      <c r="R358" s="58"/>
      <c r="S358" s="69"/>
      <c r="T358" s="69"/>
      <c r="U358" s="69"/>
      <c r="V358" s="61"/>
      <c r="W358" s="60"/>
      <c r="X358" s="61"/>
      <c r="Y358" s="60"/>
      <c r="Z358" s="61"/>
      <c r="AA358" s="61"/>
      <c r="AB358" s="60"/>
      <c r="AC358" s="60"/>
      <c r="AD358" s="20" t="str">
        <f t="shared" si="17"/>
        <v/>
      </c>
      <c r="AE358" s="60"/>
      <c r="AF358" s="193" t="str">
        <f t="shared" si="18"/>
        <v/>
      </c>
      <c r="AU358"/>
      <c r="AY358" s="81"/>
    </row>
    <row r="359" spans="1:51" x14ac:dyDescent="0.35">
      <c r="A359" s="163">
        <v>349</v>
      </c>
      <c r="B359" s="58"/>
      <c r="C359" s="58"/>
      <c r="D359" s="69"/>
      <c r="E359" s="69"/>
      <c r="F359" s="192" t="str">
        <f t="shared" si="16"/>
        <v/>
      </c>
      <c r="G359" s="69"/>
      <c r="H359" s="60"/>
      <c r="I359" s="60"/>
      <c r="J359" s="60"/>
      <c r="K359" s="58"/>
      <c r="L359" s="69"/>
      <c r="M359" s="69"/>
      <c r="N359" s="69"/>
      <c r="O359" s="69"/>
      <c r="P359" s="60"/>
      <c r="Q359" s="60"/>
      <c r="R359" s="58"/>
      <c r="S359" s="69"/>
      <c r="T359" s="69"/>
      <c r="U359" s="69"/>
      <c r="V359" s="61"/>
      <c r="W359" s="60"/>
      <c r="X359" s="61"/>
      <c r="Y359" s="60"/>
      <c r="Z359" s="61"/>
      <c r="AA359" s="61"/>
      <c r="AB359" s="60"/>
      <c r="AC359" s="60"/>
      <c r="AD359" s="20" t="str">
        <f t="shared" si="17"/>
        <v/>
      </c>
      <c r="AE359" s="60"/>
      <c r="AF359" s="193" t="str">
        <f t="shared" si="18"/>
        <v/>
      </c>
      <c r="AU359"/>
      <c r="AY359" s="81"/>
    </row>
    <row r="360" spans="1:51" x14ac:dyDescent="0.35">
      <c r="A360" s="163">
        <v>350</v>
      </c>
      <c r="B360" s="58"/>
      <c r="C360" s="58"/>
      <c r="D360" s="69"/>
      <c r="E360" s="69"/>
      <c r="F360" s="192" t="str">
        <f t="shared" si="16"/>
        <v/>
      </c>
      <c r="G360" s="69"/>
      <c r="H360" s="60"/>
      <c r="I360" s="60"/>
      <c r="J360" s="60"/>
      <c r="K360" s="58"/>
      <c r="L360" s="69"/>
      <c r="M360" s="69"/>
      <c r="N360" s="69"/>
      <c r="O360" s="69"/>
      <c r="P360" s="60"/>
      <c r="Q360" s="60"/>
      <c r="R360" s="58"/>
      <c r="S360" s="69"/>
      <c r="T360" s="69"/>
      <c r="U360" s="69"/>
      <c r="V360" s="61"/>
      <c r="W360" s="60"/>
      <c r="X360" s="61"/>
      <c r="Y360" s="60"/>
      <c r="Z360" s="61"/>
      <c r="AA360" s="61"/>
      <c r="AB360" s="60"/>
      <c r="AC360" s="60"/>
      <c r="AD360" s="20" t="str">
        <f t="shared" si="17"/>
        <v/>
      </c>
      <c r="AE360" s="60"/>
      <c r="AF360" s="193" t="str">
        <f t="shared" si="18"/>
        <v/>
      </c>
      <c r="AU360"/>
      <c r="AY360" s="81"/>
    </row>
    <row r="361" spans="1:51" x14ac:dyDescent="0.35">
      <c r="A361" s="163">
        <v>351</v>
      </c>
      <c r="B361" s="58"/>
      <c r="C361" s="58"/>
      <c r="D361" s="69"/>
      <c r="E361" s="69"/>
      <c r="F361" s="192" t="str">
        <f t="shared" si="16"/>
        <v/>
      </c>
      <c r="G361" s="69"/>
      <c r="H361" s="60"/>
      <c r="I361" s="60"/>
      <c r="J361" s="60"/>
      <c r="K361" s="58"/>
      <c r="L361" s="69"/>
      <c r="M361" s="69"/>
      <c r="N361" s="69"/>
      <c r="O361" s="69"/>
      <c r="P361" s="60"/>
      <c r="Q361" s="60"/>
      <c r="R361" s="58"/>
      <c r="S361" s="69"/>
      <c r="T361" s="69"/>
      <c r="U361" s="69"/>
      <c r="V361" s="61"/>
      <c r="W361" s="60"/>
      <c r="X361" s="61"/>
      <c r="Y361" s="60"/>
      <c r="Z361" s="61"/>
      <c r="AA361" s="61"/>
      <c r="AB361" s="60"/>
      <c r="AC361" s="60"/>
      <c r="AD361" s="20" t="str">
        <f t="shared" si="17"/>
        <v/>
      </c>
      <c r="AE361" s="60"/>
      <c r="AF361" s="193" t="str">
        <f t="shared" si="18"/>
        <v/>
      </c>
      <c r="AU361"/>
      <c r="AY361" s="81"/>
    </row>
    <row r="362" spans="1:51" x14ac:dyDescent="0.35">
      <c r="A362" s="163">
        <v>352</v>
      </c>
      <c r="B362" s="58"/>
      <c r="C362" s="58"/>
      <c r="D362" s="69"/>
      <c r="E362" s="69"/>
      <c r="F362" s="192" t="str">
        <f t="shared" si="16"/>
        <v/>
      </c>
      <c r="G362" s="69"/>
      <c r="H362" s="60"/>
      <c r="I362" s="60"/>
      <c r="J362" s="60"/>
      <c r="K362" s="58"/>
      <c r="L362" s="69"/>
      <c r="M362" s="69"/>
      <c r="N362" s="69"/>
      <c r="O362" s="69"/>
      <c r="P362" s="60"/>
      <c r="Q362" s="60"/>
      <c r="R362" s="58"/>
      <c r="S362" s="69"/>
      <c r="T362" s="69"/>
      <c r="U362" s="69"/>
      <c r="V362" s="61"/>
      <c r="W362" s="60"/>
      <c r="X362" s="61"/>
      <c r="Y362" s="60"/>
      <c r="Z362" s="61"/>
      <c r="AA362" s="61"/>
      <c r="AB362" s="60"/>
      <c r="AC362" s="60"/>
      <c r="AD362" s="20" t="str">
        <f t="shared" si="17"/>
        <v/>
      </c>
      <c r="AE362" s="60"/>
      <c r="AF362" s="193" t="str">
        <f t="shared" si="18"/>
        <v/>
      </c>
      <c r="AU362"/>
      <c r="AY362" s="81"/>
    </row>
    <row r="363" spans="1:51" x14ac:dyDescent="0.35">
      <c r="A363" s="163">
        <v>353</v>
      </c>
      <c r="B363" s="58"/>
      <c r="C363" s="58"/>
      <c r="D363" s="69"/>
      <c r="E363" s="69"/>
      <c r="F363" s="192" t="str">
        <f t="shared" si="16"/>
        <v/>
      </c>
      <c r="G363" s="69"/>
      <c r="H363" s="60"/>
      <c r="I363" s="60"/>
      <c r="J363" s="60"/>
      <c r="K363" s="58"/>
      <c r="L363" s="69"/>
      <c r="M363" s="69"/>
      <c r="N363" s="69"/>
      <c r="O363" s="69"/>
      <c r="P363" s="60"/>
      <c r="Q363" s="60"/>
      <c r="R363" s="58"/>
      <c r="S363" s="69"/>
      <c r="T363" s="69"/>
      <c r="U363" s="69"/>
      <c r="V363" s="61"/>
      <c r="W363" s="60"/>
      <c r="X363" s="61"/>
      <c r="Y363" s="60"/>
      <c r="Z363" s="61"/>
      <c r="AA363" s="61"/>
      <c r="AB363" s="60"/>
      <c r="AC363" s="60"/>
      <c r="AD363" s="20" t="str">
        <f t="shared" si="17"/>
        <v/>
      </c>
      <c r="AE363" s="60"/>
      <c r="AF363" s="193" t="str">
        <f t="shared" si="18"/>
        <v/>
      </c>
      <c r="AU363"/>
      <c r="AY363" s="81"/>
    </row>
    <row r="364" spans="1:51" x14ac:dyDescent="0.35">
      <c r="A364" s="163">
        <v>354</v>
      </c>
      <c r="B364" s="58"/>
      <c r="C364" s="58"/>
      <c r="D364" s="69"/>
      <c r="E364" s="69"/>
      <c r="F364" s="192" t="str">
        <f t="shared" si="16"/>
        <v/>
      </c>
      <c r="G364" s="69"/>
      <c r="H364" s="60"/>
      <c r="I364" s="60"/>
      <c r="J364" s="60"/>
      <c r="K364" s="58"/>
      <c r="L364" s="69"/>
      <c r="M364" s="69"/>
      <c r="N364" s="69"/>
      <c r="O364" s="69"/>
      <c r="P364" s="60"/>
      <c r="Q364" s="60"/>
      <c r="R364" s="58"/>
      <c r="S364" s="69"/>
      <c r="T364" s="69"/>
      <c r="U364" s="69"/>
      <c r="V364" s="61"/>
      <c r="W364" s="60"/>
      <c r="X364" s="61"/>
      <c r="Y364" s="60"/>
      <c r="Z364" s="61"/>
      <c r="AA364" s="61"/>
      <c r="AB364" s="60"/>
      <c r="AC364" s="60"/>
      <c r="AD364" s="20" t="str">
        <f t="shared" si="17"/>
        <v/>
      </c>
      <c r="AE364" s="60"/>
      <c r="AF364" s="193" t="str">
        <f t="shared" si="18"/>
        <v/>
      </c>
      <c r="AU364"/>
      <c r="AY364" s="81"/>
    </row>
    <row r="365" spans="1:51" x14ac:dyDescent="0.35">
      <c r="A365" s="163">
        <v>355</v>
      </c>
      <c r="B365" s="58"/>
      <c r="C365" s="58"/>
      <c r="D365" s="69"/>
      <c r="E365" s="69"/>
      <c r="F365" s="192" t="str">
        <f t="shared" si="16"/>
        <v/>
      </c>
      <c r="G365" s="69"/>
      <c r="H365" s="60"/>
      <c r="I365" s="60"/>
      <c r="J365" s="60"/>
      <c r="K365" s="58"/>
      <c r="L365" s="69"/>
      <c r="M365" s="69"/>
      <c r="N365" s="69"/>
      <c r="O365" s="69"/>
      <c r="P365" s="60"/>
      <c r="Q365" s="60"/>
      <c r="R365" s="58"/>
      <c r="S365" s="69"/>
      <c r="T365" s="69"/>
      <c r="U365" s="69"/>
      <c r="V365" s="61"/>
      <c r="W365" s="60"/>
      <c r="X365" s="61"/>
      <c r="Y365" s="60"/>
      <c r="Z365" s="61"/>
      <c r="AA365" s="61"/>
      <c r="AB365" s="60"/>
      <c r="AC365" s="60"/>
      <c r="AD365" s="20" t="str">
        <f t="shared" si="17"/>
        <v/>
      </c>
      <c r="AE365" s="60"/>
      <c r="AF365" s="193" t="str">
        <f t="shared" si="18"/>
        <v/>
      </c>
      <c r="AU365"/>
      <c r="AY365" s="81"/>
    </row>
    <row r="366" spans="1:51" x14ac:dyDescent="0.35">
      <c r="A366" s="163">
        <v>356</v>
      </c>
      <c r="B366" s="58"/>
      <c r="C366" s="58"/>
      <c r="D366" s="69"/>
      <c r="E366" s="69"/>
      <c r="F366" s="192" t="str">
        <f t="shared" si="16"/>
        <v/>
      </c>
      <c r="G366" s="69"/>
      <c r="H366" s="60"/>
      <c r="I366" s="60"/>
      <c r="J366" s="60"/>
      <c r="K366" s="58"/>
      <c r="L366" s="69"/>
      <c r="M366" s="69"/>
      <c r="N366" s="69"/>
      <c r="O366" s="69"/>
      <c r="P366" s="60"/>
      <c r="Q366" s="60"/>
      <c r="R366" s="58"/>
      <c r="S366" s="69"/>
      <c r="T366" s="69"/>
      <c r="U366" s="69"/>
      <c r="V366" s="61"/>
      <c r="W366" s="60"/>
      <c r="X366" s="61"/>
      <c r="Y366" s="60"/>
      <c r="Z366" s="61"/>
      <c r="AA366" s="61"/>
      <c r="AB366" s="60"/>
      <c r="AC366" s="60"/>
      <c r="AD366" s="20" t="str">
        <f t="shared" si="17"/>
        <v/>
      </c>
      <c r="AE366" s="60"/>
      <c r="AF366" s="193" t="str">
        <f t="shared" si="18"/>
        <v/>
      </c>
      <c r="AU366"/>
      <c r="AY366" s="81"/>
    </row>
    <row r="367" spans="1:51" x14ac:dyDescent="0.35">
      <c r="A367" s="163">
        <v>357</v>
      </c>
      <c r="B367" s="58"/>
      <c r="C367" s="58"/>
      <c r="D367" s="69"/>
      <c r="E367" s="69"/>
      <c r="F367" s="192" t="str">
        <f t="shared" si="16"/>
        <v/>
      </c>
      <c r="G367" s="69"/>
      <c r="H367" s="60"/>
      <c r="I367" s="60"/>
      <c r="J367" s="60"/>
      <c r="K367" s="58"/>
      <c r="L367" s="69"/>
      <c r="M367" s="69"/>
      <c r="N367" s="69"/>
      <c r="O367" s="69"/>
      <c r="P367" s="60"/>
      <c r="Q367" s="60"/>
      <c r="R367" s="58"/>
      <c r="S367" s="69"/>
      <c r="T367" s="69"/>
      <c r="U367" s="69"/>
      <c r="V367" s="61"/>
      <c r="W367" s="60"/>
      <c r="X367" s="61"/>
      <c r="Y367" s="60"/>
      <c r="Z367" s="61"/>
      <c r="AA367" s="61"/>
      <c r="AB367" s="60"/>
      <c r="AC367" s="60"/>
      <c r="AD367" s="20" t="str">
        <f t="shared" si="17"/>
        <v/>
      </c>
      <c r="AE367" s="60"/>
      <c r="AF367" s="193" t="str">
        <f t="shared" si="18"/>
        <v/>
      </c>
      <c r="AU367"/>
      <c r="AY367" s="81"/>
    </row>
    <row r="368" spans="1:51" x14ac:dyDescent="0.35">
      <c r="A368" s="163">
        <v>358</v>
      </c>
      <c r="B368" s="58"/>
      <c r="C368" s="58"/>
      <c r="D368" s="69"/>
      <c r="E368" s="69"/>
      <c r="F368" s="192" t="str">
        <f t="shared" si="16"/>
        <v/>
      </c>
      <c r="G368" s="69"/>
      <c r="H368" s="60"/>
      <c r="I368" s="60"/>
      <c r="J368" s="60"/>
      <c r="K368" s="58"/>
      <c r="L368" s="69"/>
      <c r="M368" s="69"/>
      <c r="N368" s="69"/>
      <c r="O368" s="69"/>
      <c r="P368" s="60"/>
      <c r="Q368" s="60"/>
      <c r="R368" s="58"/>
      <c r="S368" s="69"/>
      <c r="T368" s="69"/>
      <c r="U368" s="69"/>
      <c r="V368" s="61"/>
      <c r="W368" s="60"/>
      <c r="X368" s="61"/>
      <c r="Y368" s="60"/>
      <c r="Z368" s="61"/>
      <c r="AA368" s="61"/>
      <c r="AB368" s="60"/>
      <c r="AC368" s="60"/>
      <c r="AD368" s="20" t="str">
        <f t="shared" si="17"/>
        <v/>
      </c>
      <c r="AE368" s="60"/>
      <c r="AF368" s="193" t="str">
        <f t="shared" si="18"/>
        <v/>
      </c>
      <c r="AU368"/>
      <c r="AY368" s="81"/>
    </row>
    <row r="369" spans="1:51" x14ac:dyDescent="0.35">
      <c r="A369" s="163">
        <v>359</v>
      </c>
      <c r="B369" s="58"/>
      <c r="C369" s="58"/>
      <c r="D369" s="69"/>
      <c r="E369" s="69"/>
      <c r="F369" s="192" t="str">
        <f t="shared" si="16"/>
        <v/>
      </c>
      <c r="G369" s="69"/>
      <c r="H369" s="60"/>
      <c r="I369" s="60"/>
      <c r="J369" s="60"/>
      <c r="K369" s="58"/>
      <c r="L369" s="69"/>
      <c r="M369" s="69"/>
      <c r="N369" s="69"/>
      <c r="O369" s="69"/>
      <c r="P369" s="60"/>
      <c r="Q369" s="60"/>
      <c r="R369" s="58"/>
      <c r="S369" s="69"/>
      <c r="T369" s="69"/>
      <c r="U369" s="69"/>
      <c r="V369" s="61"/>
      <c r="W369" s="60"/>
      <c r="X369" s="61"/>
      <c r="Y369" s="60"/>
      <c r="Z369" s="61"/>
      <c r="AA369" s="61"/>
      <c r="AB369" s="60"/>
      <c r="AC369" s="60"/>
      <c r="AD369" s="20" t="str">
        <f t="shared" si="17"/>
        <v/>
      </c>
      <c r="AE369" s="60"/>
      <c r="AF369" s="193" t="str">
        <f t="shared" si="18"/>
        <v/>
      </c>
      <c r="AU369"/>
      <c r="AY369" s="81"/>
    </row>
    <row r="370" spans="1:51" x14ac:dyDescent="0.35">
      <c r="A370" s="163">
        <v>360</v>
      </c>
      <c r="B370" s="58"/>
      <c r="C370" s="58"/>
      <c r="D370" s="69"/>
      <c r="E370" s="69"/>
      <c r="F370" s="192" t="str">
        <f t="shared" si="16"/>
        <v/>
      </c>
      <c r="G370" s="69"/>
      <c r="H370" s="60"/>
      <c r="I370" s="60"/>
      <c r="J370" s="60"/>
      <c r="K370" s="58"/>
      <c r="L370" s="69"/>
      <c r="M370" s="69"/>
      <c r="N370" s="69"/>
      <c r="O370" s="69"/>
      <c r="P370" s="60"/>
      <c r="Q370" s="60"/>
      <c r="R370" s="58"/>
      <c r="S370" s="69"/>
      <c r="T370" s="69"/>
      <c r="U370" s="69"/>
      <c r="V370" s="61"/>
      <c r="W370" s="60"/>
      <c r="X370" s="61"/>
      <c r="Y370" s="60"/>
      <c r="Z370" s="61"/>
      <c r="AA370" s="61"/>
      <c r="AB370" s="60"/>
      <c r="AC370" s="60"/>
      <c r="AD370" s="20" t="str">
        <f t="shared" si="17"/>
        <v/>
      </c>
      <c r="AE370" s="60"/>
      <c r="AF370" s="193" t="str">
        <f t="shared" si="18"/>
        <v/>
      </c>
      <c r="AU370"/>
      <c r="AY370" s="81"/>
    </row>
    <row r="371" spans="1:51" x14ac:dyDescent="0.35">
      <c r="A371" s="163">
        <v>361</v>
      </c>
      <c r="B371" s="58"/>
      <c r="C371" s="58"/>
      <c r="D371" s="69"/>
      <c r="E371" s="69"/>
      <c r="F371" s="192" t="str">
        <f t="shared" si="16"/>
        <v/>
      </c>
      <c r="G371" s="69"/>
      <c r="H371" s="60"/>
      <c r="I371" s="60"/>
      <c r="J371" s="60"/>
      <c r="K371" s="58"/>
      <c r="L371" s="69"/>
      <c r="M371" s="69"/>
      <c r="N371" s="69"/>
      <c r="O371" s="69"/>
      <c r="P371" s="60"/>
      <c r="Q371" s="60"/>
      <c r="R371" s="58"/>
      <c r="S371" s="69"/>
      <c r="T371" s="69"/>
      <c r="U371" s="69"/>
      <c r="V371" s="61"/>
      <c r="W371" s="60"/>
      <c r="X371" s="61"/>
      <c r="Y371" s="60"/>
      <c r="Z371" s="61"/>
      <c r="AA371" s="61"/>
      <c r="AB371" s="60"/>
      <c r="AC371" s="60"/>
      <c r="AD371" s="20" t="str">
        <f t="shared" si="17"/>
        <v/>
      </c>
      <c r="AE371" s="60"/>
      <c r="AF371" s="193" t="str">
        <f t="shared" si="18"/>
        <v/>
      </c>
      <c r="AU371"/>
      <c r="AY371" s="81"/>
    </row>
    <row r="372" spans="1:51" x14ac:dyDescent="0.35">
      <c r="A372" s="163">
        <v>362</v>
      </c>
      <c r="B372" s="58"/>
      <c r="C372" s="58"/>
      <c r="D372" s="69"/>
      <c r="E372" s="69"/>
      <c r="F372" s="192" t="str">
        <f t="shared" si="16"/>
        <v/>
      </c>
      <c r="G372" s="69"/>
      <c r="H372" s="60"/>
      <c r="I372" s="60"/>
      <c r="J372" s="60"/>
      <c r="K372" s="58"/>
      <c r="L372" s="69"/>
      <c r="M372" s="69"/>
      <c r="N372" s="69"/>
      <c r="O372" s="69"/>
      <c r="P372" s="60"/>
      <c r="Q372" s="60"/>
      <c r="R372" s="58"/>
      <c r="S372" s="69"/>
      <c r="T372" s="69"/>
      <c r="U372" s="69"/>
      <c r="V372" s="61"/>
      <c r="W372" s="60"/>
      <c r="X372" s="61"/>
      <c r="Y372" s="60"/>
      <c r="Z372" s="61"/>
      <c r="AA372" s="61"/>
      <c r="AB372" s="60"/>
      <c r="AC372" s="60"/>
      <c r="AD372" s="20" t="str">
        <f t="shared" si="17"/>
        <v/>
      </c>
      <c r="AE372" s="60"/>
      <c r="AF372" s="193" t="str">
        <f t="shared" si="18"/>
        <v/>
      </c>
      <c r="AU372"/>
      <c r="AY372" s="81"/>
    </row>
    <row r="373" spans="1:51" x14ac:dyDescent="0.35">
      <c r="A373" s="163">
        <v>363</v>
      </c>
      <c r="B373" s="58"/>
      <c r="C373" s="58"/>
      <c r="D373" s="69"/>
      <c r="E373" s="69"/>
      <c r="F373" s="192" t="str">
        <f t="shared" si="16"/>
        <v/>
      </c>
      <c r="G373" s="69"/>
      <c r="H373" s="60"/>
      <c r="I373" s="60"/>
      <c r="J373" s="60"/>
      <c r="K373" s="58"/>
      <c r="L373" s="69"/>
      <c r="M373" s="69"/>
      <c r="N373" s="69"/>
      <c r="O373" s="69"/>
      <c r="P373" s="60"/>
      <c r="Q373" s="60"/>
      <c r="R373" s="58"/>
      <c r="S373" s="69"/>
      <c r="T373" s="69"/>
      <c r="U373" s="69"/>
      <c r="V373" s="61"/>
      <c r="W373" s="60"/>
      <c r="X373" s="61"/>
      <c r="Y373" s="60"/>
      <c r="Z373" s="61"/>
      <c r="AA373" s="61"/>
      <c r="AB373" s="60"/>
      <c r="AC373" s="60"/>
      <c r="AD373" s="20" t="str">
        <f t="shared" si="17"/>
        <v/>
      </c>
      <c r="AE373" s="60"/>
      <c r="AF373" s="193" t="str">
        <f t="shared" si="18"/>
        <v/>
      </c>
      <c r="AU373"/>
      <c r="AY373" s="81"/>
    </row>
    <row r="374" spans="1:51" x14ac:dyDescent="0.35">
      <c r="A374" s="163">
        <v>364</v>
      </c>
      <c r="B374" s="58"/>
      <c r="C374" s="58"/>
      <c r="D374" s="69"/>
      <c r="E374" s="69"/>
      <c r="F374" s="192" t="str">
        <f t="shared" si="16"/>
        <v/>
      </c>
      <c r="G374" s="69"/>
      <c r="H374" s="60"/>
      <c r="I374" s="60"/>
      <c r="J374" s="60"/>
      <c r="K374" s="58"/>
      <c r="L374" s="69"/>
      <c r="M374" s="69"/>
      <c r="N374" s="69"/>
      <c r="O374" s="69"/>
      <c r="P374" s="60"/>
      <c r="Q374" s="60"/>
      <c r="R374" s="58"/>
      <c r="S374" s="69"/>
      <c r="T374" s="69"/>
      <c r="U374" s="69"/>
      <c r="V374" s="61"/>
      <c r="W374" s="60"/>
      <c r="X374" s="61"/>
      <c r="Y374" s="60"/>
      <c r="Z374" s="61"/>
      <c r="AA374" s="61"/>
      <c r="AB374" s="60"/>
      <c r="AC374" s="60"/>
      <c r="AD374" s="20" t="str">
        <f t="shared" si="17"/>
        <v/>
      </c>
      <c r="AE374" s="60"/>
      <c r="AF374" s="193" t="str">
        <f t="shared" si="18"/>
        <v/>
      </c>
      <c r="AU374"/>
      <c r="AY374" s="81"/>
    </row>
    <row r="375" spans="1:51" x14ac:dyDescent="0.35">
      <c r="A375" s="163">
        <v>365</v>
      </c>
      <c r="B375" s="58"/>
      <c r="C375" s="58"/>
      <c r="D375" s="69"/>
      <c r="E375" s="69"/>
      <c r="F375" s="192" t="str">
        <f t="shared" si="16"/>
        <v/>
      </c>
      <c r="G375" s="69"/>
      <c r="H375" s="60"/>
      <c r="I375" s="60"/>
      <c r="J375" s="60"/>
      <c r="K375" s="58"/>
      <c r="L375" s="69"/>
      <c r="M375" s="69"/>
      <c r="N375" s="69"/>
      <c r="O375" s="69"/>
      <c r="P375" s="60"/>
      <c r="Q375" s="60"/>
      <c r="R375" s="58"/>
      <c r="S375" s="69"/>
      <c r="T375" s="69"/>
      <c r="U375" s="69"/>
      <c r="V375" s="61"/>
      <c r="W375" s="60"/>
      <c r="X375" s="61"/>
      <c r="Y375" s="60"/>
      <c r="Z375" s="61"/>
      <c r="AA375" s="61"/>
      <c r="AB375" s="60"/>
      <c r="AC375" s="60"/>
      <c r="AD375" s="20" t="str">
        <f t="shared" si="17"/>
        <v/>
      </c>
      <c r="AE375" s="60"/>
      <c r="AF375" s="193" t="str">
        <f t="shared" si="18"/>
        <v/>
      </c>
      <c r="AU375"/>
      <c r="AY375" s="81"/>
    </row>
    <row r="376" spans="1:51" x14ac:dyDescent="0.35">
      <c r="A376" s="163">
        <v>366</v>
      </c>
      <c r="B376" s="58"/>
      <c r="C376" s="58"/>
      <c r="D376" s="69"/>
      <c r="E376" s="69"/>
      <c r="F376" s="192" t="str">
        <f t="shared" si="16"/>
        <v/>
      </c>
      <c r="G376" s="69"/>
      <c r="H376" s="60"/>
      <c r="I376" s="60"/>
      <c r="J376" s="60"/>
      <c r="K376" s="58"/>
      <c r="L376" s="69"/>
      <c r="M376" s="69"/>
      <c r="N376" s="69"/>
      <c r="O376" s="69"/>
      <c r="P376" s="60"/>
      <c r="Q376" s="60"/>
      <c r="R376" s="58"/>
      <c r="S376" s="69"/>
      <c r="T376" s="69"/>
      <c r="U376" s="69"/>
      <c r="V376" s="61"/>
      <c r="W376" s="60"/>
      <c r="X376" s="61"/>
      <c r="Y376" s="60"/>
      <c r="Z376" s="61"/>
      <c r="AA376" s="61"/>
      <c r="AB376" s="60"/>
      <c r="AC376" s="60"/>
      <c r="AD376" s="20" t="str">
        <f t="shared" si="17"/>
        <v/>
      </c>
      <c r="AE376" s="60"/>
      <c r="AF376" s="193" t="str">
        <f t="shared" si="18"/>
        <v/>
      </c>
      <c r="AU376"/>
      <c r="AY376" s="81"/>
    </row>
    <row r="377" spans="1:51" x14ac:dyDescent="0.35">
      <c r="A377" s="163">
        <v>367</v>
      </c>
      <c r="B377" s="58"/>
      <c r="C377" s="58"/>
      <c r="D377" s="69"/>
      <c r="E377" s="69"/>
      <c r="F377" s="192" t="str">
        <f t="shared" si="16"/>
        <v/>
      </c>
      <c r="G377" s="69"/>
      <c r="H377" s="60"/>
      <c r="I377" s="60"/>
      <c r="J377" s="60"/>
      <c r="K377" s="58"/>
      <c r="L377" s="69"/>
      <c r="M377" s="69"/>
      <c r="N377" s="69"/>
      <c r="O377" s="69"/>
      <c r="P377" s="60"/>
      <c r="Q377" s="60"/>
      <c r="R377" s="58"/>
      <c r="S377" s="69"/>
      <c r="T377" s="69"/>
      <c r="U377" s="69"/>
      <c r="V377" s="61"/>
      <c r="W377" s="60"/>
      <c r="X377" s="61"/>
      <c r="Y377" s="60"/>
      <c r="Z377" s="61"/>
      <c r="AA377" s="61"/>
      <c r="AB377" s="60"/>
      <c r="AC377" s="60"/>
      <c r="AD377" s="20" t="str">
        <f t="shared" si="17"/>
        <v/>
      </c>
      <c r="AE377" s="60"/>
      <c r="AF377" s="193" t="str">
        <f t="shared" si="18"/>
        <v/>
      </c>
      <c r="AU377"/>
      <c r="AY377" s="81"/>
    </row>
    <row r="378" spans="1:51" x14ac:dyDescent="0.35">
      <c r="A378" s="163">
        <v>368</v>
      </c>
      <c r="B378" s="58"/>
      <c r="C378" s="58"/>
      <c r="D378" s="69"/>
      <c r="E378" s="69"/>
      <c r="F378" s="192" t="str">
        <f t="shared" si="16"/>
        <v/>
      </c>
      <c r="G378" s="69"/>
      <c r="H378" s="60"/>
      <c r="I378" s="60"/>
      <c r="J378" s="60"/>
      <c r="K378" s="58"/>
      <c r="L378" s="69"/>
      <c r="M378" s="69"/>
      <c r="N378" s="69"/>
      <c r="O378" s="69"/>
      <c r="P378" s="60"/>
      <c r="Q378" s="60"/>
      <c r="R378" s="58"/>
      <c r="S378" s="69"/>
      <c r="T378" s="69"/>
      <c r="U378" s="69"/>
      <c r="V378" s="61"/>
      <c r="W378" s="60"/>
      <c r="X378" s="61"/>
      <c r="Y378" s="60"/>
      <c r="Z378" s="61"/>
      <c r="AA378" s="61"/>
      <c r="AB378" s="60"/>
      <c r="AC378" s="60"/>
      <c r="AD378" s="20" t="str">
        <f t="shared" si="17"/>
        <v/>
      </c>
      <c r="AE378" s="60"/>
      <c r="AF378" s="193" t="str">
        <f t="shared" si="18"/>
        <v/>
      </c>
      <c r="AU378"/>
      <c r="AY378" s="81"/>
    </row>
    <row r="379" spans="1:51" x14ac:dyDescent="0.35">
      <c r="A379" s="163">
        <v>369</v>
      </c>
      <c r="B379" s="58"/>
      <c r="C379" s="58"/>
      <c r="D379" s="69"/>
      <c r="E379" s="69"/>
      <c r="F379" s="192" t="str">
        <f t="shared" si="16"/>
        <v/>
      </c>
      <c r="G379" s="69"/>
      <c r="H379" s="60"/>
      <c r="I379" s="60"/>
      <c r="J379" s="60"/>
      <c r="K379" s="58"/>
      <c r="L379" s="69"/>
      <c r="M379" s="69"/>
      <c r="N379" s="69"/>
      <c r="O379" s="69"/>
      <c r="P379" s="60"/>
      <c r="Q379" s="60"/>
      <c r="R379" s="58"/>
      <c r="S379" s="69"/>
      <c r="T379" s="69"/>
      <c r="U379" s="69"/>
      <c r="V379" s="61"/>
      <c r="W379" s="60"/>
      <c r="X379" s="61"/>
      <c r="Y379" s="60"/>
      <c r="Z379" s="61"/>
      <c r="AA379" s="61"/>
      <c r="AB379" s="60"/>
      <c r="AC379" s="60"/>
      <c r="AD379" s="20" t="str">
        <f t="shared" si="17"/>
        <v/>
      </c>
      <c r="AE379" s="60"/>
      <c r="AF379" s="193" t="str">
        <f t="shared" si="18"/>
        <v/>
      </c>
      <c r="AU379"/>
      <c r="AY379" s="81"/>
    </row>
    <row r="380" spans="1:51" x14ac:dyDescent="0.35">
      <c r="A380" s="163">
        <v>370</v>
      </c>
      <c r="B380" s="58"/>
      <c r="C380" s="58"/>
      <c r="D380" s="69"/>
      <c r="E380" s="69"/>
      <c r="F380" s="192" t="str">
        <f t="shared" si="16"/>
        <v/>
      </c>
      <c r="G380" s="69"/>
      <c r="H380" s="60"/>
      <c r="I380" s="60"/>
      <c r="J380" s="60"/>
      <c r="K380" s="58"/>
      <c r="L380" s="69"/>
      <c r="M380" s="69"/>
      <c r="N380" s="69"/>
      <c r="O380" s="69"/>
      <c r="P380" s="60"/>
      <c r="Q380" s="60"/>
      <c r="R380" s="58"/>
      <c r="S380" s="69"/>
      <c r="T380" s="69"/>
      <c r="U380" s="69"/>
      <c r="V380" s="61"/>
      <c r="W380" s="60"/>
      <c r="X380" s="61"/>
      <c r="Y380" s="60"/>
      <c r="Z380" s="61"/>
      <c r="AA380" s="61"/>
      <c r="AB380" s="60"/>
      <c r="AC380" s="60"/>
      <c r="AD380" s="20" t="str">
        <f t="shared" si="17"/>
        <v/>
      </c>
      <c r="AE380" s="60"/>
      <c r="AF380" s="193" t="str">
        <f t="shared" si="18"/>
        <v/>
      </c>
      <c r="AU380"/>
      <c r="AY380" s="81"/>
    </row>
    <row r="381" spans="1:51" x14ac:dyDescent="0.35">
      <c r="A381" s="163">
        <v>371</v>
      </c>
      <c r="B381" s="58"/>
      <c r="C381" s="58"/>
      <c r="D381" s="69"/>
      <c r="E381" s="69"/>
      <c r="F381" s="192" t="str">
        <f t="shared" si="16"/>
        <v/>
      </c>
      <c r="G381" s="69"/>
      <c r="H381" s="60"/>
      <c r="I381" s="60"/>
      <c r="J381" s="60"/>
      <c r="K381" s="58"/>
      <c r="L381" s="69"/>
      <c r="M381" s="69"/>
      <c r="N381" s="69"/>
      <c r="O381" s="69"/>
      <c r="P381" s="60"/>
      <c r="Q381" s="60"/>
      <c r="R381" s="58"/>
      <c r="S381" s="69"/>
      <c r="T381" s="69"/>
      <c r="U381" s="69"/>
      <c r="V381" s="61"/>
      <c r="W381" s="60"/>
      <c r="X381" s="61"/>
      <c r="Y381" s="60"/>
      <c r="Z381" s="61"/>
      <c r="AA381" s="61"/>
      <c r="AB381" s="60"/>
      <c r="AC381" s="60"/>
      <c r="AD381" s="20" t="str">
        <f t="shared" si="17"/>
        <v/>
      </c>
      <c r="AE381" s="60"/>
      <c r="AF381" s="193" t="str">
        <f t="shared" si="18"/>
        <v/>
      </c>
      <c r="AU381"/>
      <c r="AY381" s="81"/>
    </row>
    <row r="382" spans="1:51" x14ac:dyDescent="0.35">
      <c r="A382" s="163">
        <v>372</v>
      </c>
      <c r="B382" s="58"/>
      <c r="C382" s="58"/>
      <c r="D382" s="69"/>
      <c r="E382" s="69"/>
      <c r="F382" s="192" t="str">
        <f t="shared" si="16"/>
        <v/>
      </c>
      <c r="G382" s="69"/>
      <c r="H382" s="60"/>
      <c r="I382" s="60"/>
      <c r="J382" s="60"/>
      <c r="K382" s="58"/>
      <c r="L382" s="69"/>
      <c r="M382" s="69"/>
      <c r="N382" s="69"/>
      <c r="O382" s="69"/>
      <c r="P382" s="60"/>
      <c r="Q382" s="60"/>
      <c r="R382" s="58"/>
      <c r="S382" s="69"/>
      <c r="T382" s="69"/>
      <c r="U382" s="69"/>
      <c r="V382" s="61"/>
      <c r="W382" s="60"/>
      <c r="X382" s="61"/>
      <c r="Y382" s="60"/>
      <c r="Z382" s="61"/>
      <c r="AA382" s="61"/>
      <c r="AB382" s="60"/>
      <c r="AC382" s="60"/>
      <c r="AD382" s="20" t="str">
        <f t="shared" si="17"/>
        <v/>
      </c>
      <c r="AE382" s="60"/>
      <c r="AF382" s="193" t="str">
        <f t="shared" si="18"/>
        <v/>
      </c>
      <c r="AU382"/>
      <c r="AY382" s="81"/>
    </row>
    <row r="383" spans="1:51" x14ac:dyDescent="0.35">
      <c r="A383" s="163">
        <v>373</v>
      </c>
      <c r="B383" s="58"/>
      <c r="C383" s="58"/>
      <c r="D383" s="69"/>
      <c r="E383" s="69"/>
      <c r="F383" s="192" t="str">
        <f t="shared" si="16"/>
        <v/>
      </c>
      <c r="G383" s="69"/>
      <c r="H383" s="60"/>
      <c r="I383" s="60"/>
      <c r="J383" s="60"/>
      <c r="K383" s="58"/>
      <c r="L383" s="69"/>
      <c r="M383" s="69"/>
      <c r="N383" s="69"/>
      <c r="O383" s="69"/>
      <c r="P383" s="60"/>
      <c r="Q383" s="60"/>
      <c r="R383" s="58"/>
      <c r="S383" s="69"/>
      <c r="T383" s="69"/>
      <c r="U383" s="69"/>
      <c r="V383" s="61"/>
      <c r="W383" s="60"/>
      <c r="X383" s="61"/>
      <c r="Y383" s="60"/>
      <c r="Z383" s="61"/>
      <c r="AA383" s="61"/>
      <c r="AB383" s="60"/>
      <c r="AC383" s="60"/>
      <c r="AD383" s="20" t="str">
        <f t="shared" si="17"/>
        <v/>
      </c>
      <c r="AE383" s="60"/>
      <c r="AF383" s="193" t="str">
        <f t="shared" si="18"/>
        <v/>
      </c>
      <c r="AU383"/>
      <c r="AY383" s="81"/>
    </row>
    <row r="384" spans="1:51" x14ac:dyDescent="0.35">
      <c r="A384" s="163">
        <v>374</v>
      </c>
      <c r="B384" s="58"/>
      <c r="C384" s="58"/>
      <c r="D384" s="69"/>
      <c r="E384" s="69"/>
      <c r="F384" s="192" t="str">
        <f t="shared" si="16"/>
        <v/>
      </c>
      <c r="G384" s="69"/>
      <c r="H384" s="60"/>
      <c r="I384" s="60"/>
      <c r="J384" s="60"/>
      <c r="K384" s="58"/>
      <c r="L384" s="69"/>
      <c r="M384" s="69"/>
      <c r="N384" s="69"/>
      <c r="O384" s="69"/>
      <c r="P384" s="60"/>
      <c r="Q384" s="60"/>
      <c r="R384" s="58"/>
      <c r="S384" s="69"/>
      <c r="T384" s="69"/>
      <c r="U384" s="69"/>
      <c r="V384" s="61"/>
      <c r="W384" s="60"/>
      <c r="X384" s="61"/>
      <c r="Y384" s="60"/>
      <c r="Z384" s="61"/>
      <c r="AA384" s="61"/>
      <c r="AB384" s="60"/>
      <c r="AC384" s="60"/>
      <c r="AD384" s="20" t="str">
        <f t="shared" si="17"/>
        <v/>
      </c>
      <c r="AE384" s="60"/>
      <c r="AF384" s="193" t="str">
        <f t="shared" si="18"/>
        <v/>
      </c>
      <c r="AU384"/>
      <c r="AY384" s="81"/>
    </row>
    <row r="385" spans="1:51" x14ac:dyDescent="0.35">
      <c r="A385" s="163">
        <v>375</v>
      </c>
      <c r="B385" s="58"/>
      <c r="C385" s="58"/>
      <c r="D385" s="69"/>
      <c r="E385" s="69"/>
      <c r="F385" s="192" t="str">
        <f t="shared" si="16"/>
        <v/>
      </c>
      <c r="G385" s="69"/>
      <c r="H385" s="60"/>
      <c r="I385" s="60"/>
      <c r="J385" s="60"/>
      <c r="K385" s="58"/>
      <c r="L385" s="69"/>
      <c r="M385" s="69"/>
      <c r="N385" s="69"/>
      <c r="O385" s="69"/>
      <c r="P385" s="60"/>
      <c r="Q385" s="60"/>
      <c r="R385" s="58"/>
      <c r="S385" s="69"/>
      <c r="T385" s="69"/>
      <c r="U385" s="69"/>
      <c r="V385" s="61"/>
      <c r="W385" s="60"/>
      <c r="X385" s="61"/>
      <c r="Y385" s="60"/>
      <c r="Z385" s="61"/>
      <c r="AA385" s="61"/>
      <c r="AB385" s="60"/>
      <c r="AC385" s="60"/>
      <c r="AD385" s="20" t="str">
        <f t="shared" si="17"/>
        <v/>
      </c>
      <c r="AE385" s="60"/>
      <c r="AF385" s="193" t="str">
        <f t="shared" si="18"/>
        <v/>
      </c>
      <c r="AU385"/>
      <c r="AY385" s="81"/>
    </row>
    <row r="386" spans="1:51" x14ac:dyDescent="0.35">
      <c r="A386" s="163">
        <v>376</v>
      </c>
      <c r="B386" s="58"/>
      <c r="C386" s="58"/>
      <c r="D386" s="69"/>
      <c r="E386" s="69"/>
      <c r="F386" s="192" t="str">
        <f t="shared" si="16"/>
        <v/>
      </c>
      <c r="G386" s="69"/>
      <c r="H386" s="60"/>
      <c r="I386" s="60"/>
      <c r="J386" s="60"/>
      <c r="K386" s="58"/>
      <c r="L386" s="69"/>
      <c r="M386" s="69"/>
      <c r="N386" s="69"/>
      <c r="O386" s="69"/>
      <c r="P386" s="60"/>
      <c r="Q386" s="60"/>
      <c r="R386" s="58"/>
      <c r="S386" s="69"/>
      <c r="T386" s="69"/>
      <c r="U386" s="69"/>
      <c r="V386" s="61"/>
      <c r="W386" s="60"/>
      <c r="X386" s="61"/>
      <c r="Y386" s="60"/>
      <c r="Z386" s="61"/>
      <c r="AA386" s="61"/>
      <c r="AB386" s="60"/>
      <c r="AC386" s="60"/>
      <c r="AD386" s="20" t="str">
        <f t="shared" si="17"/>
        <v/>
      </c>
      <c r="AE386" s="60"/>
      <c r="AF386" s="193" t="str">
        <f t="shared" si="18"/>
        <v/>
      </c>
      <c r="AU386"/>
      <c r="AY386" s="81"/>
    </row>
    <row r="387" spans="1:51" x14ac:dyDescent="0.35">
      <c r="A387" s="163">
        <v>377</v>
      </c>
      <c r="B387" s="58"/>
      <c r="C387" s="58"/>
      <c r="D387" s="69"/>
      <c r="E387" s="69"/>
      <c r="F387" s="192" t="str">
        <f t="shared" si="16"/>
        <v/>
      </c>
      <c r="G387" s="69"/>
      <c r="H387" s="60"/>
      <c r="I387" s="60"/>
      <c r="J387" s="60"/>
      <c r="K387" s="58"/>
      <c r="L387" s="69"/>
      <c r="M387" s="69"/>
      <c r="N387" s="69"/>
      <c r="O387" s="69"/>
      <c r="P387" s="60"/>
      <c r="Q387" s="60"/>
      <c r="R387" s="58"/>
      <c r="S387" s="69"/>
      <c r="T387" s="69"/>
      <c r="U387" s="69"/>
      <c r="V387" s="61"/>
      <c r="W387" s="60"/>
      <c r="X387" s="61"/>
      <c r="Y387" s="60"/>
      <c r="Z387" s="61"/>
      <c r="AA387" s="61"/>
      <c r="AB387" s="60"/>
      <c r="AC387" s="60"/>
      <c r="AD387" s="20" t="str">
        <f t="shared" si="17"/>
        <v/>
      </c>
      <c r="AE387" s="60"/>
      <c r="AF387" s="193" t="str">
        <f t="shared" si="18"/>
        <v/>
      </c>
      <c r="AU387"/>
      <c r="AY387" s="81"/>
    </row>
    <row r="388" spans="1:51" x14ac:dyDescent="0.35">
      <c r="A388" s="163">
        <v>378</v>
      </c>
      <c r="B388" s="58"/>
      <c r="C388" s="58"/>
      <c r="D388" s="69"/>
      <c r="E388" s="69"/>
      <c r="F388" s="192" t="str">
        <f t="shared" si="16"/>
        <v/>
      </c>
      <c r="G388" s="69"/>
      <c r="H388" s="60"/>
      <c r="I388" s="60"/>
      <c r="J388" s="60"/>
      <c r="K388" s="58"/>
      <c r="L388" s="69"/>
      <c r="M388" s="69"/>
      <c r="N388" s="69"/>
      <c r="O388" s="69"/>
      <c r="P388" s="60"/>
      <c r="Q388" s="60"/>
      <c r="R388" s="58"/>
      <c r="S388" s="69"/>
      <c r="T388" s="69"/>
      <c r="U388" s="69"/>
      <c r="V388" s="61"/>
      <c r="W388" s="60"/>
      <c r="X388" s="61"/>
      <c r="Y388" s="60"/>
      <c r="Z388" s="61"/>
      <c r="AA388" s="61"/>
      <c r="AB388" s="60"/>
      <c r="AC388" s="60"/>
      <c r="AD388" s="20" t="str">
        <f t="shared" si="17"/>
        <v/>
      </c>
      <c r="AE388" s="60"/>
      <c r="AF388" s="193" t="str">
        <f t="shared" si="18"/>
        <v/>
      </c>
      <c r="AU388"/>
      <c r="AY388" s="81"/>
    </row>
    <row r="389" spans="1:51" x14ac:dyDescent="0.35">
      <c r="A389" s="163">
        <v>379</v>
      </c>
      <c r="B389" s="58"/>
      <c r="C389" s="58"/>
      <c r="D389" s="69"/>
      <c r="E389" s="69"/>
      <c r="F389" s="192" t="str">
        <f t="shared" si="16"/>
        <v/>
      </c>
      <c r="G389" s="69"/>
      <c r="H389" s="60"/>
      <c r="I389" s="60"/>
      <c r="J389" s="60"/>
      <c r="K389" s="58"/>
      <c r="L389" s="69"/>
      <c r="M389" s="69"/>
      <c r="N389" s="69"/>
      <c r="O389" s="69"/>
      <c r="P389" s="60"/>
      <c r="Q389" s="60"/>
      <c r="R389" s="58"/>
      <c r="S389" s="69"/>
      <c r="T389" s="69"/>
      <c r="U389" s="69"/>
      <c r="V389" s="61"/>
      <c r="W389" s="60"/>
      <c r="X389" s="61"/>
      <c r="Y389" s="60"/>
      <c r="Z389" s="61"/>
      <c r="AA389" s="61"/>
      <c r="AB389" s="60"/>
      <c r="AC389" s="60"/>
      <c r="AD389" s="20" t="str">
        <f t="shared" si="17"/>
        <v/>
      </c>
      <c r="AE389" s="60"/>
      <c r="AF389" s="193" t="str">
        <f t="shared" si="18"/>
        <v/>
      </c>
      <c r="AU389"/>
      <c r="AY389" s="81"/>
    </row>
    <row r="390" spans="1:51" x14ac:dyDescent="0.35">
      <c r="A390" s="163">
        <v>380</v>
      </c>
      <c r="B390" s="58"/>
      <c r="C390" s="58"/>
      <c r="D390" s="69"/>
      <c r="E390" s="69"/>
      <c r="F390" s="192" t="str">
        <f t="shared" si="16"/>
        <v/>
      </c>
      <c r="G390" s="69"/>
      <c r="H390" s="60"/>
      <c r="I390" s="60"/>
      <c r="J390" s="60"/>
      <c r="K390" s="58"/>
      <c r="L390" s="69"/>
      <c r="M390" s="69"/>
      <c r="N390" s="69"/>
      <c r="O390" s="69"/>
      <c r="P390" s="60"/>
      <c r="Q390" s="60"/>
      <c r="R390" s="58"/>
      <c r="S390" s="69"/>
      <c r="T390" s="69"/>
      <c r="U390" s="69"/>
      <c r="V390" s="61"/>
      <c r="W390" s="60"/>
      <c r="X390" s="61"/>
      <c r="Y390" s="60"/>
      <c r="Z390" s="61"/>
      <c r="AA390" s="61"/>
      <c r="AB390" s="60"/>
      <c r="AC390" s="60"/>
      <c r="AD390" s="20" t="str">
        <f t="shared" si="17"/>
        <v/>
      </c>
      <c r="AE390" s="60"/>
      <c r="AF390" s="193" t="str">
        <f t="shared" si="18"/>
        <v/>
      </c>
      <c r="AU390"/>
      <c r="AY390" s="81"/>
    </row>
    <row r="391" spans="1:51" x14ac:dyDescent="0.35">
      <c r="A391" s="163">
        <v>381</v>
      </c>
      <c r="B391" s="58"/>
      <c r="C391" s="58"/>
      <c r="D391" s="69"/>
      <c r="E391" s="69"/>
      <c r="F391" s="192" t="str">
        <f t="shared" si="16"/>
        <v/>
      </c>
      <c r="G391" s="69"/>
      <c r="H391" s="60"/>
      <c r="I391" s="60"/>
      <c r="J391" s="60"/>
      <c r="K391" s="58"/>
      <c r="L391" s="69"/>
      <c r="M391" s="69"/>
      <c r="N391" s="69"/>
      <c r="O391" s="69"/>
      <c r="P391" s="60"/>
      <c r="Q391" s="60"/>
      <c r="R391" s="58"/>
      <c r="S391" s="69"/>
      <c r="T391" s="69"/>
      <c r="U391" s="69"/>
      <c r="V391" s="61"/>
      <c r="W391" s="60"/>
      <c r="X391" s="61"/>
      <c r="Y391" s="60"/>
      <c r="Z391" s="61"/>
      <c r="AA391" s="61"/>
      <c r="AB391" s="60"/>
      <c r="AC391" s="60"/>
      <c r="AD391" s="20" t="str">
        <f t="shared" si="17"/>
        <v/>
      </c>
      <c r="AE391" s="60"/>
      <c r="AF391" s="193" t="str">
        <f t="shared" si="18"/>
        <v/>
      </c>
      <c r="AU391"/>
      <c r="AY391" s="81"/>
    </row>
    <row r="392" spans="1:51" x14ac:dyDescent="0.35">
      <c r="A392" s="163">
        <v>382</v>
      </c>
      <c r="B392" s="58"/>
      <c r="C392" s="58"/>
      <c r="D392" s="69"/>
      <c r="E392" s="69"/>
      <c r="F392" s="192" t="str">
        <f t="shared" si="16"/>
        <v/>
      </c>
      <c r="G392" s="69"/>
      <c r="H392" s="60"/>
      <c r="I392" s="60"/>
      <c r="J392" s="60"/>
      <c r="K392" s="58"/>
      <c r="L392" s="69"/>
      <c r="M392" s="69"/>
      <c r="N392" s="69"/>
      <c r="O392" s="69"/>
      <c r="P392" s="60"/>
      <c r="Q392" s="60"/>
      <c r="R392" s="58"/>
      <c r="S392" s="69"/>
      <c r="T392" s="69"/>
      <c r="U392" s="69"/>
      <c r="V392" s="61"/>
      <c r="W392" s="60"/>
      <c r="X392" s="61"/>
      <c r="Y392" s="60"/>
      <c r="Z392" s="61"/>
      <c r="AA392" s="61"/>
      <c r="AB392" s="60"/>
      <c r="AC392" s="60"/>
      <c r="AD392" s="20" t="str">
        <f t="shared" si="17"/>
        <v/>
      </c>
      <c r="AE392" s="60"/>
      <c r="AF392" s="193" t="str">
        <f t="shared" si="18"/>
        <v/>
      </c>
      <c r="AU392"/>
      <c r="AY392" s="81"/>
    </row>
    <row r="393" spans="1:51" x14ac:dyDescent="0.35">
      <c r="A393" s="163">
        <v>383</v>
      </c>
      <c r="B393" s="58"/>
      <c r="C393" s="58"/>
      <c r="D393" s="69"/>
      <c r="E393" s="69"/>
      <c r="F393" s="192" t="str">
        <f t="shared" si="16"/>
        <v/>
      </c>
      <c r="G393" s="69"/>
      <c r="H393" s="60"/>
      <c r="I393" s="60"/>
      <c r="J393" s="60"/>
      <c r="K393" s="58"/>
      <c r="L393" s="69"/>
      <c r="M393" s="69"/>
      <c r="N393" s="69"/>
      <c r="O393" s="69"/>
      <c r="P393" s="60"/>
      <c r="Q393" s="60"/>
      <c r="R393" s="58"/>
      <c r="S393" s="69"/>
      <c r="T393" s="69"/>
      <c r="U393" s="69"/>
      <c r="V393" s="61"/>
      <c r="W393" s="60"/>
      <c r="X393" s="61"/>
      <c r="Y393" s="60"/>
      <c r="Z393" s="61"/>
      <c r="AA393" s="61"/>
      <c r="AB393" s="60"/>
      <c r="AC393" s="60"/>
      <c r="AD393" s="20" t="str">
        <f t="shared" si="17"/>
        <v/>
      </c>
      <c r="AE393" s="60"/>
      <c r="AF393" s="193" t="str">
        <f t="shared" si="18"/>
        <v/>
      </c>
      <c r="AU393"/>
      <c r="AY393" s="81"/>
    </row>
    <row r="394" spans="1:51" x14ac:dyDescent="0.35">
      <c r="A394" s="163">
        <v>384</v>
      </c>
      <c r="B394" s="58"/>
      <c r="C394" s="58"/>
      <c r="D394" s="69"/>
      <c r="E394" s="69"/>
      <c r="F394" s="192" t="str">
        <f t="shared" si="16"/>
        <v/>
      </c>
      <c r="G394" s="69"/>
      <c r="H394" s="60"/>
      <c r="I394" s="60"/>
      <c r="J394" s="60"/>
      <c r="K394" s="58"/>
      <c r="L394" s="69"/>
      <c r="M394" s="69"/>
      <c r="N394" s="69"/>
      <c r="O394" s="69"/>
      <c r="P394" s="60"/>
      <c r="Q394" s="60"/>
      <c r="R394" s="58"/>
      <c r="S394" s="69"/>
      <c r="T394" s="69"/>
      <c r="U394" s="69"/>
      <c r="V394" s="61"/>
      <c r="W394" s="60"/>
      <c r="X394" s="61"/>
      <c r="Y394" s="60"/>
      <c r="Z394" s="61"/>
      <c r="AA394" s="61"/>
      <c r="AB394" s="60"/>
      <c r="AC394" s="60"/>
      <c r="AD394" s="20" t="str">
        <f t="shared" si="17"/>
        <v/>
      </c>
      <c r="AE394" s="60"/>
      <c r="AF394" s="193" t="str">
        <f t="shared" si="18"/>
        <v/>
      </c>
      <c r="AU394"/>
      <c r="AY394" s="81"/>
    </row>
    <row r="395" spans="1:51" x14ac:dyDescent="0.35">
      <c r="A395" s="163">
        <v>385</v>
      </c>
      <c r="B395" s="58"/>
      <c r="C395" s="58"/>
      <c r="D395" s="69"/>
      <c r="E395" s="69"/>
      <c r="F395" s="192" t="str">
        <f t="shared" ref="F395:F458" si="19">IF(ISBLANK(B395),"",E395-D395+1)</f>
        <v/>
      </c>
      <c r="G395" s="69"/>
      <c r="H395" s="60"/>
      <c r="I395" s="60"/>
      <c r="J395" s="60"/>
      <c r="K395" s="58"/>
      <c r="L395" s="69"/>
      <c r="M395" s="69"/>
      <c r="N395" s="69"/>
      <c r="O395" s="69"/>
      <c r="P395" s="60"/>
      <c r="Q395" s="60"/>
      <c r="R395" s="58"/>
      <c r="S395" s="69"/>
      <c r="T395" s="69"/>
      <c r="U395" s="69"/>
      <c r="V395" s="61"/>
      <c r="W395" s="60"/>
      <c r="X395" s="61"/>
      <c r="Y395" s="60"/>
      <c r="Z395" s="61"/>
      <c r="AA395" s="61"/>
      <c r="AB395" s="60"/>
      <c r="AC395" s="60"/>
      <c r="AD395" s="20" t="str">
        <f t="shared" si="17"/>
        <v/>
      </c>
      <c r="AE395" s="60"/>
      <c r="AF395" s="193" t="str">
        <f t="shared" si="18"/>
        <v/>
      </c>
      <c r="AU395"/>
      <c r="AY395" s="81"/>
    </row>
    <row r="396" spans="1:51" x14ac:dyDescent="0.35">
      <c r="A396" s="163">
        <v>386</v>
      </c>
      <c r="B396" s="58"/>
      <c r="C396" s="58"/>
      <c r="D396" s="69"/>
      <c r="E396" s="69"/>
      <c r="F396" s="192" t="str">
        <f t="shared" si="19"/>
        <v/>
      </c>
      <c r="G396" s="69"/>
      <c r="H396" s="60"/>
      <c r="I396" s="60"/>
      <c r="J396" s="60"/>
      <c r="K396" s="58"/>
      <c r="L396" s="69"/>
      <c r="M396" s="69"/>
      <c r="N396" s="69"/>
      <c r="O396" s="69"/>
      <c r="P396" s="60"/>
      <c r="Q396" s="60"/>
      <c r="R396" s="58"/>
      <c r="S396" s="69"/>
      <c r="T396" s="69"/>
      <c r="U396" s="69"/>
      <c r="V396" s="61"/>
      <c r="W396" s="60"/>
      <c r="X396" s="61"/>
      <c r="Y396" s="60"/>
      <c r="Z396" s="61"/>
      <c r="AA396" s="61"/>
      <c r="AB396" s="60"/>
      <c r="AC396" s="60"/>
      <c r="AD396" s="20" t="str">
        <f t="shared" ref="AD396:AD459" si="20">IF(ISBLANK(B396),"",IF(AB396=0,1,(IF(Z396="Flow rate was measured on a dry basis and CH4 concentration was measured on a wet basis",1/(1-AB396),1-AB396))))</f>
        <v/>
      </c>
      <c r="AE396" s="60"/>
      <c r="AF396" s="193" t="str">
        <f t="shared" si="18"/>
        <v/>
      </c>
      <c r="AU396"/>
      <c r="AY396" s="81"/>
    </row>
    <row r="397" spans="1:51" x14ac:dyDescent="0.35">
      <c r="A397" s="163">
        <v>387</v>
      </c>
      <c r="B397" s="58"/>
      <c r="C397" s="58"/>
      <c r="D397" s="69"/>
      <c r="E397" s="69"/>
      <c r="F397" s="192" t="str">
        <f t="shared" si="19"/>
        <v/>
      </c>
      <c r="G397" s="69"/>
      <c r="H397" s="60"/>
      <c r="I397" s="60"/>
      <c r="J397" s="60"/>
      <c r="K397" s="58"/>
      <c r="L397" s="69"/>
      <c r="M397" s="69"/>
      <c r="N397" s="69"/>
      <c r="O397" s="69"/>
      <c r="P397" s="60"/>
      <c r="Q397" s="60"/>
      <c r="R397" s="58"/>
      <c r="S397" s="69"/>
      <c r="T397" s="69"/>
      <c r="U397" s="69"/>
      <c r="V397" s="61"/>
      <c r="W397" s="60"/>
      <c r="X397" s="61"/>
      <c r="Y397" s="60"/>
      <c r="Z397" s="61"/>
      <c r="AA397" s="61"/>
      <c r="AB397" s="60"/>
      <c r="AC397" s="60"/>
      <c r="AD397" s="20" t="str">
        <f t="shared" si="20"/>
        <v/>
      </c>
      <c r="AE397" s="60"/>
      <c r="AF397" s="193" t="str">
        <f t="shared" si="18"/>
        <v/>
      </c>
      <c r="AU397"/>
      <c r="AY397" s="81"/>
    </row>
    <row r="398" spans="1:51" x14ac:dyDescent="0.35">
      <c r="A398" s="163">
        <v>388</v>
      </c>
      <c r="B398" s="58"/>
      <c r="C398" s="58"/>
      <c r="D398" s="69"/>
      <c r="E398" s="69"/>
      <c r="F398" s="192" t="str">
        <f t="shared" si="19"/>
        <v/>
      </c>
      <c r="G398" s="69"/>
      <c r="H398" s="60"/>
      <c r="I398" s="60"/>
      <c r="J398" s="60"/>
      <c r="K398" s="58"/>
      <c r="L398" s="69"/>
      <c r="M398" s="69"/>
      <c r="N398" s="69"/>
      <c r="O398" s="69"/>
      <c r="P398" s="60"/>
      <c r="Q398" s="60"/>
      <c r="R398" s="58"/>
      <c r="S398" s="69"/>
      <c r="T398" s="69"/>
      <c r="U398" s="69"/>
      <c r="V398" s="61"/>
      <c r="W398" s="60"/>
      <c r="X398" s="61"/>
      <c r="Y398" s="60"/>
      <c r="Z398" s="61"/>
      <c r="AA398" s="61"/>
      <c r="AB398" s="60"/>
      <c r="AC398" s="60"/>
      <c r="AD398" s="20" t="str">
        <f t="shared" si="20"/>
        <v/>
      </c>
      <c r="AE398" s="60"/>
      <c r="AF398" s="193" t="str">
        <f t="shared" ref="AF398:AF461" si="21">IF(ISBLANK(B398),"",IF(I398="scm/m",F398*(H398*AD398*(P398/100)*0.6776*1*1440*(1/1000)),F398*(H398*AD398*(P398/100)*0.6776*(288.706/V398)*(X398/101325)*1440*(1/1000))))</f>
        <v/>
      </c>
      <c r="AU398"/>
      <c r="AY398" s="81"/>
    </row>
    <row r="399" spans="1:51" x14ac:dyDescent="0.35">
      <c r="A399" s="163">
        <v>389</v>
      </c>
      <c r="B399" s="58"/>
      <c r="C399" s="58"/>
      <c r="D399" s="69"/>
      <c r="E399" s="69"/>
      <c r="F399" s="192" t="str">
        <f t="shared" si="19"/>
        <v/>
      </c>
      <c r="G399" s="69"/>
      <c r="H399" s="60"/>
      <c r="I399" s="60"/>
      <c r="J399" s="60"/>
      <c r="K399" s="58"/>
      <c r="L399" s="69"/>
      <c r="M399" s="69"/>
      <c r="N399" s="69"/>
      <c r="O399" s="69"/>
      <c r="P399" s="60"/>
      <c r="Q399" s="60"/>
      <c r="R399" s="58"/>
      <c r="S399" s="69"/>
      <c r="T399" s="69"/>
      <c r="U399" s="69"/>
      <c r="V399" s="61"/>
      <c r="W399" s="60"/>
      <c r="X399" s="61"/>
      <c r="Y399" s="60"/>
      <c r="Z399" s="61"/>
      <c r="AA399" s="61"/>
      <c r="AB399" s="60"/>
      <c r="AC399" s="60"/>
      <c r="AD399" s="20" t="str">
        <f t="shared" si="20"/>
        <v/>
      </c>
      <c r="AE399" s="60"/>
      <c r="AF399" s="193" t="str">
        <f t="shared" si="21"/>
        <v/>
      </c>
      <c r="AU399"/>
      <c r="AY399" s="81"/>
    </row>
    <row r="400" spans="1:51" x14ac:dyDescent="0.35">
      <c r="A400" s="163">
        <v>390</v>
      </c>
      <c r="B400" s="58"/>
      <c r="C400" s="58"/>
      <c r="D400" s="69"/>
      <c r="E400" s="69"/>
      <c r="F400" s="192" t="str">
        <f t="shared" si="19"/>
        <v/>
      </c>
      <c r="G400" s="69"/>
      <c r="H400" s="60"/>
      <c r="I400" s="60"/>
      <c r="J400" s="60"/>
      <c r="K400" s="58"/>
      <c r="L400" s="69"/>
      <c r="M400" s="69"/>
      <c r="N400" s="69"/>
      <c r="O400" s="69"/>
      <c r="P400" s="60"/>
      <c r="Q400" s="60"/>
      <c r="R400" s="58"/>
      <c r="S400" s="69"/>
      <c r="T400" s="69"/>
      <c r="U400" s="69"/>
      <c r="V400" s="61"/>
      <c r="W400" s="60"/>
      <c r="X400" s="61"/>
      <c r="Y400" s="60"/>
      <c r="Z400" s="61"/>
      <c r="AA400" s="61"/>
      <c r="AB400" s="60"/>
      <c r="AC400" s="60"/>
      <c r="AD400" s="20" t="str">
        <f t="shared" si="20"/>
        <v/>
      </c>
      <c r="AE400" s="60"/>
      <c r="AF400" s="193" t="str">
        <f t="shared" si="21"/>
        <v/>
      </c>
      <c r="AU400"/>
      <c r="AY400" s="81"/>
    </row>
    <row r="401" spans="1:51" x14ac:dyDescent="0.35">
      <c r="A401" s="163">
        <v>391</v>
      </c>
      <c r="B401" s="58"/>
      <c r="C401" s="58"/>
      <c r="D401" s="69"/>
      <c r="E401" s="69"/>
      <c r="F401" s="192" t="str">
        <f t="shared" si="19"/>
        <v/>
      </c>
      <c r="G401" s="69"/>
      <c r="H401" s="60"/>
      <c r="I401" s="60"/>
      <c r="J401" s="60"/>
      <c r="K401" s="58"/>
      <c r="L401" s="69"/>
      <c r="M401" s="69"/>
      <c r="N401" s="69"/>
      <c r="O401" s="69"/>
      <c r="P401" s="60"/>
      <c r="Q401" s="60"/>
      <c r="R401" s="58"/>
      <c r="S401" s="69"/>
      <c r="T401" s="69"/>
      <c r="U401" s="69"/>
      <c r="V401" s="61"/>
      <c r="W401" s="60"/>
      <c r="X401" s="61"/>
      <c r="Y401" s="60"/>
      <c r="Z401" s="61"/>
      <c r="AA401" s="61"/>
      <c r="AB401" s="60"/>
      <c r="AC401" s="60"/>
      <c r="AD401" s="20" t="str">
        <f t="shared" si="20"/>
        <v/>
      </c>
      <c r="AE401" s="60"/>
      <c r="AF401" s="193" t="str">
        <f t="shared" si="21"/>
        <v/>
      </c>
      <c r="AU401"/>
      <c r="AY401" s="81"/>
    </row>
    <row r="402" spans="1:51" x14ac:dyDescent="0.35">
      <c r="A402" s="163">
        <v>392</v>
      </c>
      <c r="B402" s="58"/>
      <c r="C402" s="58"/>
      <c r="D402" s="69"/>
      <c r="E402" s="69"/>
      <c r="F402" s="192" t="str">
        <f t="shared" si="19"/>
        <v/>
      </c>
      <c r="G402" s="69"/>
      <c r="H402" s="60"/>
      <c r="I402" s="60"/>
      <c r="J402" s="60"/>
      <c r="K402" s="58"/>
      <c r="L402" s="69"/>
      <c r="M402" s="69"/>
      <c r="N402" s="69"/>
      <c r="O402" s="69"/>
      <c r="P402" s="60"/>
      <c r="Q402" s="60"/>
      <c r="R402" s="58"/>
      <c r="S402" s="69"/>
      <c r="T402" s="69"/>
      <c r="U402" s="69"/>
      <c r="V402" s="61"/>
      <c r="W402" s="60"/>
      <c r="X402" s="61"/>
      <c r="Y402" s="60"/>
      <c r="Z402" s="61"/>
      <c r="AA402" s="61"/>
      <c r="AB402" s="60"/>
      <c r="AC402" s="60"/>
      <c r="AD402" s="20" t="str">
        <f t="shared" si="20"/>
        <v/>
      </c>
      <c r="AE402" s="60"/>
      <c r="AF402" s="193" t="str">
        <f t="shared" si="21"/>
        <v/>
      </c>
      <c r="AU402"/>
      <c r="AY402" s="81"/>
    </row>
    <row r="403" spans="1:51" x14ac:dyDescent="0.35">
      <c r="A403" s="163">
        <v>393</v>
      </c>
      <c r="B403" s="58"/>
      <c r="C403" s="58"/>
      <c r="D403" s="69"/>
      <c r="E403" s="69"/>
      <c r="F403" s="192" t="str">
        <f t="shared" si="19"/>
        <v/>
      </c>
      <c r="G403" s="69"/>
      <c r="H403" s="60"/>
      <c r="I403" s="60"/>
      <c r="J403" s="60"/>
      <c r="K403" s="58"/>
      <c r="L403" s="69"/>
      <c r="M403" s="69"/>
      <c r="N403" s="69"/>
      <c r="O403" s="69"/>
      <c r="P403" s="60"/>
      <c r="Q403" s="60"/>
      <c r="R403" s="58"/>
      <c r="S403" s="69"/>
      <c r="T403" s="69"/>
      <c r="U403" s="69"/>
      <c r="V403" s="61"/>
      <c r="W403" s="60"/>
      <c r="X403" s="61"/>
      <c r="Y403" s="60"/>
      <c r="Z403" s="61"/>
      <c r="AA403" s="61"/>
      <c r="AB403" s="60"/>
      <c r="AC403" s="60"/>
      <c r="AD403" s="20" t="str">
        <f t="shared" si="20"/>
        <v/>
      </c>
      <c r="AE403" s="60"/>
      <c r="AF403" s="193" t="str">
        <f t="shared" si="21"/>
        <v/>
      </c>
      <c r="AU403"/>
      <c r="AY403" s="81"/>
    </row>
    <row r="404" spans="1:51" x14ac:dyDescent="0.35">
      <c r="A404" s="163">
        <v>394</v>
      </c>
      <c r="B404" s="58"/>
      <c r="C404" s="58"/>
      <c r="D404" s="69"/>
      <c r="E404" s="69"/>
      <c r="F404" s="192" t="str">
        <f t="shared" si="19"/>
        <v/>
      </c>
      <c r="G404" s="69"/>
      <c r="H404" s="60"/>
      <c r="I404" s="60"/>
      <c r="J404" s="60"/>
      <c r="K404" s="58"/>
      <c r="L404" s="69"/>
      <c r="M404" s="69"/>
      <c r="N404" s="69"/>
      <c r="O404" s="69"/>
      <c r="P404" s="60"/>
      <c r="Q404" s="60"/>
      <c r="R404" s="58"/>
      <c r="S404" s="69"/>
      <c r="T404" s="69"/>
      <c r="U404" s="69"/>
      <c r="V404" s="61"/>
      <c r="W404" s="60"/>
      <c r="X404" s="61"/>
      <c r="Y404" s="60"/>
      <c r="Z404" s="61"/>
      <c r="AA404" s="61"/>
      <c r="AB404" s="60"/>
      <c r="AC404" s="60"/>
      <c r="AD404" s="20" t="str">
        <f t="shared" si="20"/>
        <v/>
      </c>
      <c r="AE404" s="60"/>
      <c r="AF404" s="193" t="str">
        <f t="shared" si="21"/>
        <v/>
      </c>
      <c r="AU404"/>
      <c r="AY404" s="81"/>
    </row>
    <row r="405" spans="1:51" x14ac:dyDescent="0.35">
      <c r="A405" s="163">
        <v>395</v>
      </c>
      <c r="B405" s="58"/>
      <c r="C405" s="58"/>
      <c r="D405" s="69"/>
      <c r="E405" s="69"/>
      <c r="F405" s="192" t="str">
        <f t="shared" si="19"/>
        <v/>
      </c>
      <c r="G405" s="69"/>
      <c r="H405" s="60"/>
      <c r="I405" s="60"/>
      <c r="J405" s="60"/>
      <c r="K405" s="58"/>
      <c r="L405" s="69"/>
      <c r="M405" s="69"/>
      <c r="N405" s="69"/>
      <c r="O405" s="69"/>
      <c r="P405" s="60"/>
      <c r="Q405" s="60"/>
      <c r="R405" s="58"/>
      <c r="S405" s="69"/>
      <c r="T405" s="69"/>
      <c r="U405" s="69"/>
      <c r="V405" s="61"/>
      <c r="W405" s="60"/>
      <c r="X405" s="61"/>
      <c r="Y405" s="60"/>
      <c r="Z405" s="61"/>
      <c r="AA405" s="61"/>
      <c r="AB405" s="60"/>
      <c r="AC405" s="60"/>
      <c r="AD405" s="20" t="str">
        <f t="shared" si="20"/>
        <v/>
      </c>
      <c r="AE405" s="60"/>
      <c r="AF405" s="193" t="str">
        <f t="shared" si="21"/>
        <v/>
      </c>
      <c r="AU405"/>
      <c r="AY405" s="81"/>
    </row>
    <row r="406" spans="1:51" x14ac:dyDescent="0.35">
      <c r="A406" s="163">
        <v>396</v>
      </c>
      <c r="B406" s="58"/>
      <c r="C406" s="58"/>
      <c r="D406" s="69"/>
      <c r="E406" s="69"/>
      <c r="F406" s="192" t="str">
        <f t="shared" si="19"/>
        <v/>
      </c>
      <c r="G406" s="69"/>
      <c r="H406" s="60"/>
      <c r="I406" s="60"/>
      <c r="J406" s="60"/>
      <c r="K406" s="58"/>
      <c r="L406" s="69"/>
      <c r="M406" s="69"/>
      <c r="N406" s="69"/>
      <c r="O406" s="69"/>
      <c r="P406" s="60"/>
      <c r="Q406" s="60"/>
      <c r="R406" s="58"/>
      <c r="S406" s="69"/>
      <c r="T406" s="69"/>
      <c r="U406" s="69"/>
      <c r="V406" s="61"/>
      <c r="W406" s="60"/>
      <c r="X406" s="61"/>
      <c r="Y406" s="60"/>
      <c r="Z406" s="61"/>
      <c r="AA406" s="61"/>
      <c r="AB406" s="60"/>
      <c r="AC406" s="60"/>
      <c r="AD406" s="20" t="str">
        <f t="shared" si="20"/>
        <v/>
      </c>
      <c r="AE406" s="60"/>
      <c r="AF406" s="193" t="str">
        <f t="shared" si="21"/>
        <v/>
      </c>
      <c r="AU406"/>
      <c r="AY406" s="81"/>
    </row>
    <row r="407" spans="1:51" x14ac:dyDescent="0.35">
      <c r="A407" s="163">
        <v>397</v>
      </c>
      <c r="B407" s="58"/>
      <c r="C407" s="58"/>
      <c r="D407" s="69"/>
      <c r="E407" s="69"/>
      <c r="F407" s="192" t="str">
        <f t="shared" si="19"/>
        <v/>
      </c>
      <c r="G407" s="69"/>
      <c r="H407" s="60"/>
      <c r="I407" s="60"/>
      <c r="J407" s="60"/>
      <c r="K407" s="58"/>
      <c r="L407" s="69"/>
      <c r="M407" s="69"/>
      <c r="N407" s="69"/>
      <c r="O407" s="69"/>
      <c r="P407" s="60"/>
      <c r="Q407" s="60"/>
      <c r="R407" s="58"/>
      <c r="S407" s="69"/>
      <c r="T407" s="69"/>
      <c r="U407" s="69"/>
      <c r="V407" s="61"/>
      <c r="W407" s="60"/>
      <c r="X407" s="61"/>
      <c r="Y407" s="60"/>
      <c r="Z407" s="61"/>
      <c r="AA407" s="61"/>
      <c r="AB407" s="60"/>
      <c r="AC407" s="60"/>
      <c r="AD407" s="20" t="str">
        <f t="shared" si="20"/>
        <v/>
      </c>
      <c r="AE407" s="60"/>
      <c r="AF407" s="193" t="str">
        <f t="shared" si="21"/>
        <v/>
      </c>
      <c r="AU407"/>
      <c r="AY407" s="81"/>
    </row>
    <row r="408" spans="1:51" x14ac:dyDescent="0.35">
      <c r="A408" s="163">
        <v>398</v>
      </c>
      <c r="B408" s="58"/>
      <c r="C408" s="58"/>
      <c r="D408" s="69"/>
      <c r="E408" s="69"/>
      <c r="F408" s="192" t="str">
        <f t="shared" si="19"/>
        <v/>
      </c>
      <c r="G408" s="69"/>
      <c r="H408" s="60"/>
      <c r="I408" s="60"/>
      <c r="J408" s="60"/>
      <c r="K408" s="58"/>
      <c r="L408" s="69"/>
      <c r="M408" s="69"/>
      <c r="N408" s="69"/>
      <c r="O408" s="69"/>
      <c r="P408" s="60"/>
      <c r="Q408" s="60"/>
      <c r="R408" s="58"/>
      <c r="S408" s="69"/>
      <c r="T408" s="69"/>
      <c r="U408" s="69"/>
      <c r="V408" s="61"/>
      <c r="W408" s="60"/>
      <c r="X408" s="61"/>
      <c r="Y408" s="60"/>
      <c r="Z408" s="61"/>
      <c r="AA408" s="61"/>
      <c r="AB408" s="60"/>
      <c r="AC408" s="60"/>
      <c r="AD408" s="20" t="str">
        <f t="shared" si="20"/>
        <v/>
      </c>
      <c r="AE408" s="60"/>
      <c r="AF408" s="193" t="str">
        <f t="shared" si="21"/>
        <v/>
      </c>
      <c r="AU408"/>
      <c r="AY408" s="81"/>
    </row>
    <row r="409" spans="1:51" x14ac:dyDescent="0.35">
      <c r="A409" s="163">
        <v>399</v>
      </c>
      <c r="B409" s="58"/>
      <c r="C409" s="58"/>
      <c r="D409" s="69"/>
      <c r="E409" s="69"/>
      <c r="F409" s="192" t="str">
        <f t="shared" si="19"/>
        <v/>
      </c>
      <c r="G409" s="69"/>
      <c r="H409" s="60"/>
      <c r="I409" s="60"/>
      <c r="J409" s="60"/>
      <c r="K409" s="58"/>
      <c r="L409" s="69"/>
      <c r="M409" s="69"/>
      <c r="N409" s="69"/>
      <c r="O409" s="69"/>
      <c r="P409" s="60"/>
      <c r="Q409" s="60"/>
      <c r="R409" s="58"/>
      <c r="S409" s="69"/>
      <c r="T409" s="69"/>
      <c r="U409" s="69"/>
      <c r="V409" s="61"/>
      <c r="W409" s="60"/>
      <c r="X409" s="61"/>
      <c r="Y409" s="60"/>
      <c r="Z409" s="61"/>
      <c r="AA409" s="61"/>
      <c r="AB409" s="60"/>
      <c r="AC409" s="60"/>
      <c r="AD409" s="20" t="str">
        <f t="shared" si="20"/>
        <v/>
      </c>
      <c r="AE409" s="60"/>
      <c r="AF409" s="193" t="str">
        <f t="shared" si="21"/>
        <v/>
      </c>
      <c r="AU409"/>
      <c r="AY409" s="81"/>
    </row>
    <row r="410" spans="1:51" x14ac:dyDescent="0.35">
      <c r="A410" s="163">
        <v>400</v>
      </c>
      <c r="B410" s="58"/>
      <c r="C410" s="58"/>
      <c r="D410" s="69"/>
      <c r="E410" s="69"/>
      <c r="F410" s="192" t="str">
        <f t="shared" si="19"/>
        <v/>
      </c>
      <c r="G410" s="69"/>
      <c r="H410" s="60"/>
      <c r="I410" s="60"/>
      <c r="J410" s="60"/>
      <c r="K410" s="58"/>
      <c r="L410" s="69"/>
      <c r="M410" s="69"/>
      <c r="N410" s="69"/>
      <c r="O410" s="69"/>
      <c r="P410" s="60"/>
      <c r="Q410" s="60"/>
      <c r="R410" s="58"/>
      <c r="S410" s="69"/>
      <c r="T410" s="69"/>
      <c r="U410" s="69"/>
      <c r="V410" s="61"/>
      <c r="W410" s="60"/>
      <c r="X410" s="61"/>
      <c r="Y410" s="60"/>
      <c r="Z410" s="61"/>
      <c r="AA410" s="61"/>
      <c r="AB410" s="60"/>
      <c r="AC410" s="60"/>
      <c r="AD410" s="20" t="str">
        <f t="shared" si="20"/>
        <v/>
      </c>
      <c r="AE410" s="60"/>
      <c r="AF410" s="193" t="str">
        <f t="shared" si="21"/>
        <v/>
      </c>
      <c r="AU410"/>
      <c r="AY410" s="81"/>
    </row>
    <row r="411" spans="1:51" x14ac:dyDescent="0.35">
      <c r="A411" s="163">
        <v>401</v>
      </c>
      <c r="B411" s="58"/>
      <c r="C411" s="58"/>
      <c r="D411" s="69"/>
      <c r="E411" s="69"/>
      <c r="F411" s="192" t="str">
        <f t="shared" si="19"/>
        <v/>
      </c>
      <c r="G411" s="69"/>
      <c r="H411" s="60"/>
      <c r="I411" s="60"/>
      <c r="J411" s="60"/>
      <c r="K411" s="58"/>
      <c r="L411" s="69"/>
      <c r="M411" s="69"/>
      <c r="N411" s="69"/>
      <c r="O411" s="69"/>
      <c r="P411" s="60"/>
      <c r="Q411" s="60"/>
      <c r="R411" s="58"/>
      <c r="S411" s="69"/>
      <c r="T411" s="69"/>
      <c r="U411" s="69"/>
      <c r="V411" s="61"/>
      <c r="W411" s="60"/>
      <c r="X411" s="61"/>
      <c r="Y411" s="60"/>
      <c r="Z411" s="61"/>
      <c r="AA411" s="61"/>
      <c r="AB411" s="60"/>
      <c r="AC411" s="60"/>
      <c r="AD411" s="20" t="str">
        <f t="shared" si="20"/>
        <v/>
      </c>
      <c r="AE411" s="60"/>
      <c r="AF411" s="193" t="str">
        <f t="shared" si="21"/>
        <v/>
      </c>
      <c r="AU411"/>
      <c r="AY411" s="81" cm="1">
        <f t="array" ref="AY411:AY810">'2. Well and Shaft'!K10:K409</f>
        <v>0</v>
      </c>
    </row>
    <row r="412" spans="1:51" x14ac:dyDescent="0.35">
      <c r="A412" s="163">
        <v>402</v>
      </c>
      <c r="B412" s="58"/>
      <c r="C412" s="58"/>
      <c r="D412" s="69"/>
      <c r="E412" s="69"/>
      <c r="F412" s="192" t="str">
        <f t="shared" si="19"/>
        <v/>
      </c>
      <c r="G412" s="69"/>
      <c r="H412" s="60"/>
      <c r="I412" s="60"/>
      <c r="J412" s="60"/>
      <c r="K412" s="58"/>
      <c r="L412" s="69"/>
      <c r="M412" s="69"/>
      <c r="N412" s="69"/>
      <c r="O412" s="69"/>
      <c r="P412" s="60"/>
      <c r="Q412" s="60"/>
      <c r="R412" s="58"/>
      <c r="S412" s="69"/>
      <c r="T412" s="69"/>
      <c r="U412" s="69"/>
      <c r="V412" s="61"/>
      <c r="W412" s="60"/>
      <c r="X412" s="61"/>
      <c r="Y412" s="60"/>
      <c r="Z412" s="61"/>
      <c r="AA412" s="61"/>
      <c r="AB412" s="60"/>
      <c r="AC412" s="60"/>
      <c r="AD412" s="20" t="str">
        <f t="shared" si="20"/>
        <v/>
      </c>
      <c r="AE412" s="60"/>
      <c r="AF412" s="193" t="str">
        <f t="shared" si="21"/>
        <v/>
      </c>
      <c r="AU412"/>
      <c r="AY412" s="81">
        <v>0</v>
      </c>
    </row>
    <row r="413" spans="1:51" x14ac:dyDescent="0.35">
      <c r="A413" s="163">
        <v>403</v>
      </c>
      <c r="B413" s="58"/>
      <c r="C413" s="58"/>
      <c r="D413" s="69"/>
      <c r="E413" s="69"/>
      <c r="F413" s="192" t="str">
        <f t="shared" si="19"/>
        <v/>
      </c>
      <c r="G413" s="69"/>
      <c r="H413" s="60"/>
      <c r="I413" s="60"/>
      <c r="J413" s="60"/>
      <c r="K413" s="58"/>
      <c r="L413" s="69"/>
      <c r="M413" s="69"/>
      <c r="N413" s="69"/>
      <c r="O413" s="69"/>
      <c r="P413" s="60"/>
      <c r="Q413" s="60"/>
      <c r="R413" s="58"/>
      <c r="S413" s="69"/>
      <c r="T413" s="69"/>
      <c r="U413" s="69"/>
      <c r="V413" s="61"/>
      <c r="W413" s="60"/>
      <c r="X413" s="61"/>
      <c r="Y413" s="60"/>
      <c r="Z413" s="61"/>
      <c r="AA413" s="61"/>
      <c r="AB413" s="60"/>
      <c r="AC413" s="60"/>
      <c r="AD413" s="20" t="str">
        <f t="shared" si="20"/>
        <v/>
      </c>
      <c r="AE413" s="60"/>
      <c r="AF413" s="193" t="str">
        <f t="shared" si="21"/>
        <v/>
      </c>
      <c r="AU413"/>
      <c r="AY413" s="81">
        <v>0</v>
      </c>
    </row>
    <row r="414" spans="1:51" x14ac:dyDescent="0.35">
      <c r="A414" s="163">
        <v>404</v>
      </c>
      <c r="B414" s="58"/>
      <c r="C414" s="58"/>
      <c r="D414" s="69"/>
      <c r="E414" s="69"/>
      <c r="F414" s="192" t="str">
        <f t="shared" si="19"/>
        <v/>
      </c>
      <c r="G414" s="69"/>
      <c r="H414" s="60"/>
      <c r="I414" s="60"/>
      <c r="J414" s="60"/>
      <c r="K414" s="58"/>
      <c r="L414" s="69"/>
      <c r="M414" s="69"/>
      <c r="N414" s="69"/>
      <c r="O414" s="69"/>
      <c r="P414" s="60"/>
      <c r="Q414" s="60"/>
      <c r="R414" s="58"/>
      <c r="S414" s="69"/>
      <c r="T414" s="69"/>
      <c r="U414" s="69"/>
      <c r="V414" s="61"/>
      <c r="W414" s="60"/>
      <c r="X414" s="61"/>
      <c r="Y414" s="60"/>
      <c r="Z414" s="61"/>
      <c r="AA414" s="61"/>
      <c r="AB414" s="60"/>
      <c r="AC414" s="60"/>
      <c r="AD414" s="20" t="str">
        <f t="shared" si="20"/>
        <v/>
      </c>
      <c r="AE414" s="60"/>
      <c r="AF414" s="193" t="str">
        <f t="shared" si="21"/>
        <v/>
      </c>
      <c r="AU414"/>
      <c r="AY414" s="81">
        <v>0</v>
      </c>
    </row>
    <row r="415" spans="1:51" x14ac:dyDescent="0.35">
      <c r="A415" s="163">
        <v>405</v>
      </c>
      <c r="B415" s="58"/>
      <c r="C415" s="58"/>
      <c r="D415" s="69"/>
      <c r="E415" s="69"/>
      <c r="F415" s="192" t="str">
        <f t="shared" si="19"/>
        <v/>
      </c>
      <c r="G415" s="69"/>
      <c r="H415" s="60"/>
      <c r="I415" s="60"/>
      <c r="J415" s="60"/>
      <c r="K415" s="58"/>
      <c r="L415" s="69"/>
      <c r="M415" s="69"/>
      <c r="N415" s="69"/>
      <c r="O415" s="69"/>
      <c r="P415" s="60"/>
      <c r="Q415" s="60"/>
      <c r="R415" s="58"/>
      <c r="S415" s="69"/>
      <c r="T415" s="69"/>
      <c r="U415" s="69"/>
      <c r="V415" s="61"/>
      <c r="W415" s="60"/>
      <c r="X415" s="61"/>
      <c r="Y415" s="60"/>
      <c r="Z415" s="61"/>
      <c r="AA415" s="61"/>
      <c r="AB415" s="60"/>
      <c r="AC415" s="60"/>
      <c r="AD415" s="20" t="str">
        <f t="shared" si="20"/>
        <v/>
      </c>
      <c r="AE415" s="60"/>
      <c r="AF415" s="193" t="str">
        <f t="shared" si="21"/>
        <v/>
      </c>
      <c r="AU415"/>
      <c r="AY415" s="81">
        <v>0</v>
      </c>
    </row>
    <row r="416" spans="1:51" x14ac:dyDescent="0.35">
      <c r="A416" s="163">
        <v>406</v>
      </c>
      <c r="B416" s="58"/>
      <c r="C416" s="58"/>
      <c r="D416" s="69"/>
      <c r="E416" s="69"/>
      <c r="F416" s="192" t="str">
        <f t="shared" si="19"/>
        <v/>
      </c>
      <c r="G416" s="69"/>
      <c r="H416" s="60"/>
      <c r="I416" s="60"/>
      <c r="J416" s="60"/>
      <c r="K416" s="58"/>
      <c r="L416" s="69"/>
      <c r="M416" s="69"/>
      <c r="N416" s="69"/>
      <c r="O416" s="69"/>
      <c r="P416" s="60"/>
      <c r="Q416" s="60"/>
      <c r="R416" s="58"/>
      <c r="S416" s="69"/>
      <c r="T416" s="69"/>
      <c r="U416" s="69"/>
      <c r="V416" s="61"/>
      <c r="W416" s="60"/>
      <c r="X416" s="61"/>
      <c r="Y416" s="60"/>
      <c r="Z416" s="61"/>
      <c r="AA416" s="61"/>
      <c r="AB416" s="60"/>
      <c r="AC416" s="60"/>
      <c r="AD416" s="20" t="str">
        <f t="shared" si="20"/>
        <v/>
      </c>
      <c r="AE416" s="60"/>
      <c r="AF416" s="193" t="str">
        <f t="shared" si="21"/>
        <v/>
      </c>
      <c r="AU416"/>
      <c r="AY416" s="81">
        <v>0</v>
      </c>
    </row>
    <row r="417" spans="1:51" x14ac:dyDescent="0.35">
      <c r="A417" s="163">
        <v>407</v>
      </c>
      <c r="B417" s="58"/>
      <c r="C417" s="58"/>
      <c r="D417" s="69"/>
      <c r="E417" s="69"/>
      <c r="F417" s="192" t="str">
        <f t="shared" si="19"/>
        <v/>
      </c>
      <c r="G417" s="69"/>
      <c r="H417" s="60"/>
      <c r="I417" s="60"/>
      <c r="J417" s="60"/>
      <c r="K417" s="58"/>
      <c r="L417" s="69"/>
      <c r="M417" s="69"/>
      <c r="N417" s="69"/>
      <c r="O417" s="69"/>
      <c r="P417" s="60"/>
      <c r="Q417" s="60"/>
      <c r="R417" s="58"/>
      <c r="S417" s="69"/>
      <c r="T417" s="69"/>
      <c r="U417" s="69"/>
      <c r="V417" s="61"/>
      <c r="W417" s="60"/>
      <c r="X417" s="61"/>
      <c r="Y417" s="60"/>
      <c r="Z417" s="61"/>
      <c r="AA417" s="61"/>
      <c r="AB417" s="60"/>
      <c r="AC417" s="60"/>
      <c r="AD417" s="20" t="str">
        <f t="shared" si="20"/>
        <v/>
      </c>
      <c r="AE417" s="60"/>
      <c r="AF417" s="193" t="str">
        <f t="shared" si="21"/>
        <v/>
      </c>
      <c r="AU417"/>
      <c r="AY417" s="81">
        <v>0</v>
      </c>
    </row>
    <row r="418" spans="1:51" x14ac:dyDescent="0.35">
      <c r="A418" s="163">
        <v>408</v>
      </c>
      <c r="B418" s="58"/>
      <c r="C418" s="58"/>
      <c r="D418" s="69"/>
      <c r="E418" s="69"/>
      <c r="F418" s="192" t="str">
        <f t="shared" si="19"/>
        <v/>
      </c>
      <c r="G418" s="69"/>
      <c r="H418" s="60"/>
      <c r="I418" s="60"/>
      <c r="J418" s="60"/>
      <c r="K418" s="58"/>
      <c r="L418" s="69"/>
      <c r="M418" s="69"/>
      <c r="N418" s="69"/>
      <c r="O418" s="69"/>
      <c r="P418" s="60"/>
      <c r="Q418" s="60"/>
      <c r="R418" s="58"/>
      <c r="S418" s="69"/>
      <c r="T418" s="69"/>
      <c r="U418" s="69"/>
      <c r="V418" s="61"/>
      <c r="W418" s="60"/>
      <c r="X418" s="61"/>
      <c r="Y418" s="60"/>
      <c r="Z418" s="61"/>
      <c r="AA418" s="61"/>
      <c r="AB418" s="60"/>
      <c r="AC418" s="60"/>
      <c r="AD418" s="20" t="str">
        <f t="shared" si="20"/>
        <v/>
      </c>
      <c r="AE418" s="60"/>
      <c r="AF418" s="193" t="str">
        <f t="shared" si="21"/>
        <v/>
      </c>
      <c r="AU418"/>
      <c r="AY418" s="81">
        <v>0</v>
      </c>
    </row>
    <row r="419" spans="1:51" x14ac:dyDescent="0.35">
      <c r="A419" s="163">
        <v>409</v>
      </c>
      <c r="B419" s="58"/>
      <c r="C419" s="58"/>
      <c r="D419" s="69"/>
      <c r="E419" s="69"/>
      <c r="F419" s="192" t="str">
        <f t="shared" si="19"/>
        <v/>
      </c>
      <c r="G419" s="69"/>
      <c r="H419" s="60"/>
      <c r="I419" s="60"/>
      <c r="J419" s="60"/>
      <c r="K419" s="58"/>
      <c r="L419" s="69"/>
      <c r="M419" s="69"/>
      <c r="N419" s="69"/>
      <c r="O419" s="69"/>
      <c r="P419" s="60"/>
      <c r="Q419" s="60"/>
      <c r="R419" s="58"/>
      <c r="S419" s="69"/>
      <c r="T419" s="69"/>
      <c r="U419" s="69"/>
      <c r="V419" s="61"/>
      <c r="W419" s="60"/>
      <c r="X419" s="61"/>
      <c r="Y419" s="60"/>
      <c r="Z419" s="61"/>
      <c r="AA419" s="61"/>
      <c r="AB419" s="60"/>
      <c r="AC419" s="60"/>
      <c r="AD419" s="20" t="str">
        <f t="shared" si="20"/>
        <v/>
      </c>
      <c r="AE419" s="60"/>
      <c r="AF419" s="193" t="str">
        <f t="shared" si="21"/>
        <v/>
      </c>
      <c r="AU419"/>
      <c r="AY419" s="81">
        <v>0</v>
      </c>
    </row>
    <row r="420" spans="1:51" x14ac:dyDescent="0.35">
      <c r="A420" s="163">
        <v>410</v>
      </c>
      <c r="B420" s="58"/>
      <c r="C420" s="58"/>
      <c r="D420" s="69"/>
      <c r="E420" s="69"/>
      <c r="F420" s="192" t="str">
        <f t="shared" si="19"/>
        <v/>
      </c>
      <c r="G420" s="69"/>
      <c r="H420" s="60"/>
      <c r="I420" s="60"/>
      <c r="J420" s="60"/>
      <c r="K420" s="58"/>
      <c r="L420" s="69"/>
      <c r="M420" s="69"/>
      <c r="N420" s="69"/>
      <c r="O420" s="69"/>
      <c r="P420" s="60"/>
      <c r="Q420" s="60"/>
      <c r="R420" s="58"/>
      <c r="S420" s="69"/>
      <c r="T420" s="69"/>
      <c r="U420" s="69"/>
      <c r="V420" s="61"/>
      <c r="W420" s="60"/>
      <c r="X420" s="61"/>
      <c r="Y420" s="60"/>
      <c r="Z420" s="61"/>
      <c r="AA420" s="61"/>
      <c r="AB420" s="60"/>
      <c r="AC420" s="60"/>
      <c r="AD420" s="20" t="str">
        <f t="shared" si="20"/>
        <v/>
      </c>
      <c r="AE420" s="60"/>
      <c r="AF420" s="193" t="str">
        <f t="shared" si="21"/>
        <v/>
      </c>
      <c r="AU420"/>
      <c r="AY420" s="81">
        <v>0</v>
      </c>
    </row>
    <row r="421" spans="1:51" x14ac:dyDescent="0.35">
      <c r="A421" s="163">
        <v>411</v>
      </c>
      <c r="B421" s="58"/>
      <c r="C421" s="58"/>
      <c r="D421" s="69"/>
      <c r="E421" s="69"/>
      <c r="F421" s="192" t="str">
        <f t="shared" si="19"/>
        <v/>
      </c>
      <c r="G421" s="69"/>
      <c r="H421" s="60"/>
      <c r="I421" s="60"/>
      <c r="J421" s="60"/>
      <c r="K421" s="58"/>
      <c r="L421" s="69"/>
      <c r="M421" s="69"/>
      <c r="N421" s="69"/>
      <c r="O421" s="69"/>
      <c r="P421" s="60"/>
      <c r="Q421" s="60"/>
      <c r="R421" s="58"/>
      <c r="S421" s="69"/>
      <c r="T421" s="69"/>
      <c r="U421" s="69"/>
      <c r="V421" s="61"/>
      <c r="W421" s="60"/>
      <c r="X421" s="61"/>
      <c r="Y421" s="60"/>
      <c r="Z421" s="61"/>
      <c r="AA421" s="61"/>
      <c r="AB421" s="60"/>
      <c r="AC421" s="60"/>
      <c r="AD421" s="20" t="str">
        <f t="shared" si="20"/>
        <v/>
      </c>
      <c r="AE421" s="60"/>
      <c r="AF421" s="193" t="str">
        <f t="shared" si="21"/>
        <v/>
      </c>
      <c r="AU421"/>
      <c r="AY421" s="81">
        <v>0</v>
      </c>
    </row>
    <row r="422" spans="1:51" x14ac:dyDescent="0.35">
      <c r="A422" s="163">
        <v>412</v>
      </c>
      <c r="B422" s="58"/>
      <c r="C422" s="58"/>
      <c r="D422" s="69"/>
      <c r="E422" s="69"/>
      <c r="F422" s="192" t="str">
        <f t="shared" si="19"/>
        <v/>
      </c>
      <c r="G422" s="69"/>
      <c r="H422" s="60"/>
      <c r="I422" s="60"/>
      <c r="J422" s="60"/>
      <c r="K422" s="58"/>
      <c r="L422" s="69"/>
      <c r="M422" s="69"/>
      <c r="N422" s="69"/>
      <c r="O422" s="69"/>
      <c r="P422" s="60"/>
      <c r="Q422" s="60"/>
      <c r="R422" s="58"/>
      <c r="S422" s="69"/>
      <c r="T422" s="69"/>
      <c r="U422" s="69"/>
      <c r="V422" s="61"/>
      <c r="W422" s="60"/>
      <c r="X422" s="61"/>
      <c r="Y422" s="60"/>
      <c r="Z422" s="61"/>
      <c r="AA422" s="61"/>
      <c r="AB422" s="60"/>
      <c r="AC422" s="60"/>
      <c r="AD422" s="20" t="str">
        <f t="shared" si="20"/>
        <v/>
      </c>
      <c r="AE422" s="60"/>
      <c r="AF422" s="193" t="str">
        <f t="shared" si="21"/>
        <v/>
      </c>
      <c r="AU422"/>
      <c r="AY422" s="81">
        <v>0</v>
      </c>
    </row>
    <row r="423" spans="1:51" x14ac:dyDescent="0.35">
      <c r="A423" s="163">
        <v>413</v>
      </c>
      <c r="B423" s="58"/>
      <c r="C423" s="58"/>
      <c r="D423" s="69"/>
      <c r="E423" s="69"/>
      <c r="F423" s="192" t="str">
        <f t="shared" si="19"/>
        <v/>
      </c>
      <c r="G423" s="69"/>
      <c r="H423" s="60"/>
      <c r="I423" s="60"/>
      <c r="J423" s="60"/>
      <c r="K423" s="58"/>
      <c r="L423" s="69"/>
      <c r="M423" s="69"/>
      <c r="N423" s="69"/>
      <c r="O423" s="69"/>
      <c r="P423" s="60"/>
      <c r="Q423" s="60"/>
      <c r="R423" s="58"/>
      <c r="S423" s="69"/>
      <c r="T423" s="69"/>
      <c r="U423" s="69"/>
      <c r="V423" s="61"/>
      <c r="W423" s="60"/>
      <c r="X423" s="61"/>
      <c r="Y423" s="60"/>
      <c r="Z423" s="61"/>
      <c r="AA423" s="61"/>
      <c r="AB423" s="60"/>
      <c r="AC423" s="60"/>
      <c r="AD423" s="20" t="str">
        <f t="shared" si="20"/>
        <v/>
      </c>
      <c r="AE423" s="60"/>
      <c r="AF423" s="193" t="str">
        <f t="shared" si="21"/>
        <v/>
      </c>
      <c r="AU423"/>
      <c r="AY423" s="81">
        <v>0</v>
      </c>
    </row>
    <row r="424" spans="1:51" x14ac:dyDescent="0.35">
      <c r="A424" s="163">
        <v>414</v>
      </c>
      <c r="B424" s="58"/>
      <c r="C424" s="58"/>
      <c r="D424" s="69"/>
      <c r="E424" s="69"/>
      <c r="F424" s="192" t="str">
        <f t="shared" si="19"/>
        <v/>
      </c>
      <c r="G424" s="69"/>
      <c r="H424" s="60"/>
      <c r="I424" s="60"/>
      <c r="J424" s="60"/>
      <c r="K424" s="58"/>
      <c r="L424" s="69"/>
      <c r="M424" s="69"/>
      <c r="N424" s="69"/>
      <c r="O424" s="69"/>
      <c r="P424" s="60"/>
      <c r="Q424" s="60"/>
      <c r="R424" s="58"/>
      <c r="S424" s="69"/>
      <c r="T424" s="69"/>
      <c r="U424" s="69"/>
      <c r="V424" s="61"/>
      <c r="W424" s="60"/>
      <c r="X424" s="61"/>
      <c r="Y424" s="60"/>
      <c r="Z424" s="61"/>
      <c r="AA424" s="61"/>
      <c r="AB424" s="60"/>
      <c r="AC424" s="60"/>
      <c r="AD424" s="20" t="str">
        <f t="shared" si="20"/>
        <v/>
      </c>
      <c r="AE424" s="60"/>
      <c r="AF424" s="193" t="str">
        <f t="shared" si="21"/>
        <v/>
      </c>
      <c r="AU424"/>
      <c r="AY424" s="81">
        <v>0</v>
      </c>
    </row>
    <row r="425" spans="1:51" x14ac:dyDescent="0.35">
      <c r="A425" s="163">
        <v>415</v>
      </c>
      <c r="B425" s="58"/>
      <c r="C425" s="58"/>
      <c r="D425" s="69"/>
      <c r="E425" s="69"/>
      <c r="F425" s="192" t="str">
        <f t="shared" si="19"/>
        <v/>
      </c>
      <c r="G425" s="69"/>
      <c r="H425" s="60"/>
      <c r="I425" s="60"/>
      <c r="J425" s="60"/>
      <c r="K425" s="58"/>
      <c r="L425" s="69"/>
      <c r="M425" s="69"/>
      <c r="N425" s="69"/>
      <c r="O425" s="69"/>
      <c r="P425" s="60"/>
      <c r="Q425" s="60"/>
      <c r="R425" s="58"/>
      <c r="S425" s="69"/>
      <c r="T425" s="69"/>
      <c r="U425" s="69"/>
      <c r="V425" s="61"/>
      <c r="W425" s="60"/>
      <c r="X425" s="61"/>
      <c r="Y425" s="60"/>
      <c r="Z425" s="61"/>
      <c r="AA425" s="61"/>
      <c r="AB425" s="60"/>
      <c r="AC425" s="60"/>
      <c r="AD425" s="20" t="str">
        <f t="shared" si="20"/>
        <v/>
      </c>
      <c r="AE425" s="60"/>
      <c r="AF425" s="193" t="str">
        <f t="shared" si="21"/>
        <v/>
      </c>
      <c r="AU425"/>
      <c r="AY425" s="81">
        <v>0</v>
      </c>
    </row>
    <row r="426" spans="1:51" x14ac:dyDescent="0.35">
      <c r="A426" s="163">
        <v>416</v>
      </c>
      <c r="B426" s="58"/>
      <c r="C426" s="58"/>
      <c r="D426" s="69"/>
      <c r="E426" s="69"/>
      <c r="F426" s="192" t="str">
        <f t="shared" si="19"/>
        <v/>
      </c>
      <c r="G426" s="69"/>
      <c r="H426" s="60"/>
      <c r="I426" s="60"/>
      <c r="J426" s="60"/>
      <c r="K426" s="58"/>
      <c r="L426" s="69"/>
      <c r="M426" s="69"/>
      <c r="N426" s="69"/>
      <c r="O426" s="69"/>
      <c r="P426" s="60"/>
      <c r="Q426" s="60"/>
      <c r="R426" s="58"/>
      <c r="S426" s="69"/>
      <c r="T426" s="69"/>
      <c r="U426" s="69"/>
      <c r="V426" s="61"/>
      <c r="W426" s="60"/>
      <c r="X426" s="61"/>
      <c r="Y426" s="60"/>
      <c r="Z426" s="61"/>
      <c r="AA426" s="61"/>
      <c r="AB426" s="60"/>
      <c r="AC426" s="60"/>
      <c r="AD426" s="20" t="str">
        <f t="shared" si="20"/>
        <v/>
      </c>
      <c r="AE426" s="60"/>
      <c r="AF426" s="193" t="str">
        <f t="shared" si="21"/>
        <v/>
      </c>
      <c r="AU426"/>
      <c r="AY426" s="81">
        <v>0</v>
      </c>
    </row>
    <row r="427" spans="1:51" x14ac:dyDescent="0.35">
      <c r="A427" s="163">
        <v>417</v>
      </c>
      <c r="B427" s="58"/>
      <c r="C427" s="58"/>
      <c r="D427" s="69"/>
      <c r="E427" s="69"/>
      <c r="F427" s="192" t="str">
        <f t="shared" si="19"/>
        <v/>
      </c>
      <c r="G427" s="69"/>
      <c r="H427" s="60"/>
      <c r="I427" s="60"/>
      <c r="J427" s="60"/>
      <c r="K427" s="58"/>
      <c r="L427" s="69"/>
      <c r="M427" s="69"/>
      <c r="N427" s="69"/>
      <c r="O427" s="69"/>
      <c r="P427" s="60"/>
      <c r="Q427" s="60"/>
      <c r="R427" s="58"/>
      <c r="S427" s="69"/>
      <c r="T427" s="69"/>
      <c r="U427" s="69"/>
      <c r="V427" s="61"/>
      <c r="W427" s="60"/>
      <c r="X427" s="61"/>
      <c r="Y427" s="60"/>
      <c r="Z427" s="61"/>
      <c r="AA427" s="61"/>
      <c r="AB427" s="60"/>
      <c r="AC427" s="60"/>
      <c r="AD427" s="20" t="str">
        <f t="shared" si="20"/>
        <v/>
      </c>
      <c r="AE427" s="60"/>
      <c r="AF427" s="193" t="str">
        <f t="shared" si="21"/>
        <v/>
      </c>
      <c r="AU427"/>
      <c r="AY427" s="81">
        <v>0</v>
      </c>
    </row>
    <row r="428" spans="1:51" x14ac:dyDescent="0.35">
      <c r="A428" s="163">
        <v>418</v>
      </c>
      <c r="B428" s="58"/>
      <c r="C428" s="58"/>
      <c r="D428" s="69"/>
      <c r="E428" s="69"/>
      <c r="F428" s="192" t="str">
        <f t="shared" si="19"/>
        <v/>
      </c>
      <c r="G428" s="69"/>
      <c r="H428" s="60"/>
      <c r="I428" s="60"/>
      <c r="J428" s="60"/>
      <c r="K428" s="58"/>
      <c r="L428" s="69"/>
      <c r="M428" s="69"/>
      <c r="N428" s="69"/>
      <c r="O428" s="69"/>
      <c r="P428" s="60"/>
      <c r="Q428" s="60"/>
      <c r="R428" s="58"/>
      <c r="S428" s="69"/>
      <c r="T428" s="69"/>
      <c r="U428" s="69"/>
      <c r="V428" s="61"/>
      <c r="W428" s="60"/>
      <c r="X428" s="61"/>
      <c r="Y428" s="60"/>
      <c r="Z428" s="61"/>
      <c r="AA428" s="61"/>
      <c r="AB428" s="60"/>
      <c r="AC428" s="60"/>
      <c r="AD428" s="20" t="str">
        <f t="shared" si="20"/>
        <v/>
      </c>
      <c r="AE428" s="60"/>
      <c r="AF428" s="193" t="str">
        <f t="shared" si="21"/>
        <v/>
      </c>
      <c r="AU428"/>
      <c r="AY428" s="81">
        <v>0</v>
      </c>
    </row>
    <row r="429" spans="1:51" x14ac:dyDescent="0.35">
      <c r="A429" s="163">
        <v>419</v>
      </c>
      <c r="B429" s="58"/>
      <c r="C429" s="58"/>
      <c r="D429" s="69"/>
      <c r="E429" s="69"/>
      <c r="F429" s="192" t="str">
        <f t="shared" si="19"/>
        <v/>
      </c>
      <c r="G429" s="69"/>
      <c r="H429" s="60"/>
      <c r="I429" s="60"/>
      <c r="J429" s="60"/>
      <c r="K429" s="58"/>
      <c r="L429" s="69"/>
      <c r="M429" s="69"/>
      <c r="N429" s="69"/>
      <c r="O429" s="69"/>
      <c r="P429" s="60"/>
      <c r="Q429" s="60"/>
      <c r="R429" s="58"/>
      <c r="S429" s="69"/>
      <c r="T429" s="69"/>
      <c r="U429" s="69"/>
      <c r="V429" s="61"/>
      <c r="W429" s="60"/>
      <c r="X429" s="61"/>
      <c r="Y429" s="60"/>
      <c r="Z429" s="61"/>
      <c r="AA429" s="61"/>
      <c r="AB429" s="60"/>
      <c r="AC429" s="60"/>
      <c r="AD429" s="20" t="str">
        <f t="shared" si="20"/>
        <v/>
      </c>
      <c r="AE429" s="60"/>
      <c r="AF429" s="193" t="str">
        <f t="shared" si="21"/>
        <v/>
      </c>
      <c r="AU429"/>
      <c r="AY429" s="81">
        <v>0</v>
      </c>
    </row>
    <row r="430" spans="1:51" x14ac:dyDescent="0.35">
      <c r="A430" s="163">
        <v>420</v>
      </c>
      <c r="B430" s="58"/>
      <c r="C430" s="58"/>
      <c r="D430" s="69"/>
      <c r="E430" s="69"/>
      <c r="F430" s="192" t="str">
        <f t="shared" si="19"/>
        <v/>
      </c>
      <c r="G430" s="69"/>
      <c r="H430" s="60"/>
      <c r="I430" s="60"/>
      <c r="J430" s="60"/>
      <c r="K430" s="58"/>
      <c r="L430" s="69"/>
      <c r="M430" s="69"/>
      <c r="N430" s="69"/>
      <c r="O430" s="69"/>
      <c r="P430" s="60"/>
      <c r="Q430" s="60"/>
      <c r="R430" s="58"/>
      <c r="S430" s="69"/>
      <c r="T430" s="69"/>
      <c r="U430" s="69"/>
      <c r="V430" s="61"/>
      <c r="W430" s="60"/>
      <c r="X430" s="61"/>
      <c r="Y430" s="60"/>
      <c r="Z430" s="61"/>
      <c r="AA430" s="61"/>
      <c r="AB430" s="60"/>
      <c r="AC430" s="60"/>
      <c r="AD430" s="20" t="str">
        <f t="shared" si="20"/>
        <v/>
      </c>
      <c r="AE430" s="60"/>
      <c r="AF430" s="193" t="str">
        <f t="shared" si="21"/>
        <v/>
      </c>
      <c r="AU430"/>
      <c r="AY430" s="81">
        <v>0</v>
      </c>
    </row>
    <row r="431" spans="1:51" x14ac:dyDescent="0.35">
      <c r="A431" s="163">
        <v>421</v>
      </c>
      <c r="B431" s="58"/>
      <c r="C431" s="58"/>
      <c r="D431" s="69"/>
      <c r="E431" s="69"/>
      <c r="F431" s="192" t="str">
        <f t="shared" si="19"/>
        <v/>
      </c>
      <c r="G431" s="69"/>
      <c r="H431" s="60"/>
      <c r="I431" s="60"/>
      <c r="J431" s="60"/>
      <c r="K431" s="58"/>
      <c r="L431" s="69"/>
      <c r="M431" s="69"/>
      <c r="N431" s="69"/>
      <c r="O431" s="69"/>
      <c r="P431" s="60"/>
      <c r="Q431" s="60"/>
      <c r="R431" s="58"/>
      <c r="S431" s="69"/>
      <c r="T431" s="69"/>
      <c r="U431" s="69"/>
      <c r="V431" s="61"/>
      <c r="W431" s="60"/>
      <c r="X431" s="61"/>
      <c r="Y431" s="60"/>
      <c r="Z431" s="61"/>
      <c r="AA431" s="61"/>
      <c r="AB431" s="60"/>
      <c r="AC431" s="60"/>
      <c r="AD431" s="20" t="str">
        <f t="shared" si="20"/>
        <v/>
      </c>
      <c r="AE431" s="60"/>
      <c r="AF431" s="193" t="str">
        <f t="shared" si="21"/>
        <v/>
      </c>
      <c r="AU431"/>
      <c r="AY431" s="81">
        <v>0</v>
      </c>
    </row>
    <row r="432" spans="1:51" x14ac:dyDescent="0.35">
      <c r="A432" s="163">
        <v>422</v>
      </c>
      <c r="B432" s="58"/>
      <c r="C432" s="58"/>
      <c r="D432" s="69"/>
      <c r="E432" s="69"/>
      <c r="F432" s="192" t="str">
        <f t="shared" si="19"/>
        <v/>
      </c>
      <c r="G432" s="69"/>
      <c r="H432" s="60"/>
      <c r="I432" s="60"/>
      <c r="J432" s="60"/>
      <c r="K432" s="58"/>
      <c r="L432" s="69"/>
      <c r="M432" s="69"/>
      <c r="N432" s="69"/>
      <c r="O432" s="69"/>
      <c r="P432" s="60"/>
      <c r="Q432" s="60"/>
      <c r="R432" s="58"/>
      <c r="S432" s="69"/>
      <c r="T432" s="69"/>
      <c r="U432" s="69"/>
      <c r="V432" s="61"/>
      <c r="W432" s="60"/>
      <c r="X432" s="61"/>
      <c r="Y432" s="60"/>
      <c r="Z432" s="61"/>
      <c r="AA432" s="61"/>
      <c r="AB432" s="60"/>
      <c r="AC432" s="60"/>
      <c r="AD432" s="20" t="str">
        <f t="shared" si="20"/>
        <v/>
      </c>
      <c r="AE432" s="60"/>
      <c r="AF432" s="193" t="str">
        <f t="shared" si="21"/>
        <v/>
      </c>
      <c r="AU432"/>
      <c r="AY432" s="81">
        <v>0</v>
      </c>
    </row>
    <row r="433" spans="1:51" x14ac:dyDescent="0.35">
      <c r="A433" s="163">
        <v>423</v>
      </c>
      <c r="B433" s="58"/>
      <c r="C433" s="58"/>
      <c r="D433" s="69"/>
      <c r="E433" s="69"/>
      <c r="F433" s="192" t="str">
        <f t="shared" si="19"/>
        <v/>
      </c>
      <c r="G433" s="69"/>
      <c r="H433" s="60"/>
      <c r="I433" s="60"/>
      <c r="J433" s="60"/>
      <c r="K433" s="58"/>
      <c r="L433" s="69"/>
      <c r="M433" s="69"/>
      <c r="N433" s="69"/>
      <c r="O433" s="69"/>
      <c r="P433" s="60"/>
      <c r="Q433" s="60"/>
      <c r="R433" s="58"/>
      <c r="S433" s="69"/>
      <c r="T433" s="69"/>
      <c r="U433" s="69"/>
      <c r="V433" s="61"/>
      <c r="W433" s="60"/>
      <c r="X433" s="61"/>
      <c r="Y433" s="60"/>
      <c r="Z433" s="61"/>
      <c r="AA433" s="61"/>
      <c r="AB433" s="60"/>
      <c r="AC433" s="60"/>
      <c r="AD433" s="20" t="str">
        <f t="shared" si="20"/>
        <v/>
      </c>
      <c r="AE433" s="60"/>
      <c r="AF433" s="193" t="str">
        <f t="shared" si="21"/>
        <v/>
      </c>
      <c r="AU433"/>
      <c r="AY433" s="81">
        <v>0</v>
      </c>
    </row>
    <row r="434" spans="1:51" x14ac:dyDescent="0.35">
      <c r="A434" s="163">
        <v>424</v>
      </c>
      <c r="B434" s="58"/>
      <c r="C434" s="58"/>
      <c r="D434" s="69"/>
      <c r="E434" s="69"/>
      <c r="F434" s="192" t="str">
        <f t="shared" si="19"/>
        <v/>
      </c>
      <c r="G434" s="69"/>
      <c r="H434" s="60"/>
      <c r="I434" s="60"/>
      <c r="J434" s="60"/>
      <c r="K434" s="58"/>
      <c r="L434" s="69"/>
      <c r="M434" s="69"/>
      <c r="N434" s="69"/>
      <c r="O434" s="69"/>
      <c r="P434" s="60"/>
      <c r="Q434" s="60"/>
      <c r="R434" s="58"/>
      <c r="S434" s="69"/>
      <c r="T434" s="69"/>
      <c r="U434" s="69"/>
      <c r="V434" s="61"/>
      <c r="W434" s="60"/>
      <c r="X434" s="61"/>
      <c r="Y434" s="60"/>
      <c r="Z434" s="61"/>
      <c r="AA434" s="61"/>
      <c r="AB434" s="60"/>
      <c r="AC434" s="60"/>
      <c r="AD434" s="20" t="str">
        <f t="shared" si="20"/>
        <v/>
      </c>
      <c r="AE434" s="60"/>
      <c r="AF434" s="193" t="str">
        <f t="shared" si="21"/>
        <v/>
      </c>
      <c r="AU434"/>
      <c r="AY434" s="81">
        <v>0</v>
      </c>
    </row>
    <row r="435" spans="1:51" x14ac:dyDescent="0.35">
      <c r="A435" s="163">
        <v>425</v>
      </c>
      <c r="B435" s="58"/>
      <c r="C435" s="58"/>
      <c r="D435" s="69"/>
      <c r="E435" s="69"/>
      <c r="F435" s="192" t="str">
        <f t="shared" si="19"/>
        <v/>
      </c>
      <c r="G435" s="69"/>
      <c r="H435" s="60"/>
      <c r="I435" s="60"/>
      <c r="J435" s="60"/>
      <c r="K435" s="58"/>
      <c r="L435" s="69"/>
      <c r="M435" s="69"/>
      <c r="N435" s="69"/>
      <c r="O435" s="69"/>
      <c r="P435" s="60"/>
      <c r="Q435" s="60"/>
      <c r="R435" s="58"/>
      <c r="S435" s="69"/>
      <c r="T435" s="69"/>
      <c r="U435" s="69"/>
      <c r="V435" s="61"/>
      <c r="W435" s="60"/>
      <c r="X435" s="61"/>
      <c r="Y435" s="60"/>
      <c r="Z435" s="61"/>
      <c r="AA435" s="61"/>
      <c r="AB435" s="60"/>
      <c r="AC435" s="60"/>
      <c r="AD435" s="20" t="str">
        <f t="shared" si="20"/>
        <v/>
      </c>
      <c r="AE435" s="60"/>
      <c r="AF435" s="193" t="str">
        <f t="shared" si="21"/>
        <v/>
      </c>
      <c r="AU435"/>
      <c r="AY435" s="81">
        <v>0</v>
      </c>
    </row>
    <row r="436" spans="1:51" x14ac:dyDescent="0.35">
      <c r="A436" s="163">
        <v>426</v>
      </c>
      <c r="B436" s="58"/>
      <c r="C436" s="58"/>
      <c r="D436" s="69"/>
      <c r="E436" s="69"/>
      <c r="F436" s="192" t="str">
        <f t="shared" si="19"/>
        <v/>
      </c>
      <c r="G436" s="69"/>
      <c r="H436" s="60"/>
      <c r="I436" s="60"/>
      <c r="J436" s="60"/>
      <c r="K436" s="58"/>
      <c r="L436" s="69"/>
      <c r="M436" s="69"/>
      <c r="N436" s="69"/>
      <c r="O436" s="69"/>
      <c r="P436" s="60"/>
      <c r="Q436" s="60"/>
      <c r="R436" s="58"/>
      <c r="S436" s="69"/>
      <c r="T436" s="69"/>
      <c r="U436" s="69"/>
      <c r="V436" s="61"/>
      <c r="W436" s="60"/>
      <c r="X436" s="61"/>
      <c r="Y436" s="60"/>
      <c r="Z436" s="61"/>
      <c r="AA436" s="61"/>
      <c r="AB436" s="60"/>
      <c r="AC436" s="60"/>
      <c r="AD436" s="20" t="str">
        <f t="shared" si="20"/>
        <v/>
      </c>
      <c r="AE436" s="60"/>
      <c r="AF436" s="193" t="str">
        <f t="shared" si="21"/>
        <v/>
      </c>
      <c r="AU436"/>
      <c r="AY436" s="81">
        <v>0</v>
      </c>
    </row>
    <row r="437" spans="1:51" x14ac:dyDescent="0.35">
      <c r="A437" s="163">
        <v>427</v>
      </c>
      <c r="B437" s="58"/>
      <c r="C437" s="58"/>
      <c r="D437" s="69"/>
      <c r="E437" s="69"/>
      <c r="F437" s="192" t="str">
        <f t="shared" si="19"/>
        <v/>
      </c>
      <c r="G437" s="69"/>
      <c r="H437" s="60"/>
      <c r="I437" s="60"/>
      <c r="J437" s="60"/>
      <c r="K437" s="58"/>
      <c r="L437" s="69"/>
      <c r="M437" s="69"/>
      <c r="N437" s="69"/>
      <c r="O437" s="69"/>
      <c r="P437" s="60"/>
      <c r="Q437" s="60"/>
      <c r="R437" s="58"/>
      <c r="S437" s="69"/>
      <c r="T437" s="69"/>
      <c r="U437" s="69"/>
      <c r="V437" s="61"/>
      <c r="W437" s="60"/>
      <c r="X437" s="61"/>
      <c r="Y437" s="60"/>
      <c r="Z437" s="61"/>
      <c r="AA437" s="61"/>
      <c r="AB437" s="60"/>
      <c r="AC437" s="60"/>
      <c r="AD437" s="20" t="str">
        <f t="shared" si="20"/>
        <v/>
      </c>
      <c r="AE437" s="60"/>
      <c r="AF437" s="193" t="str">
        <f t="shared" si="21"/>
        <v/>
      </c>
      <c r="AU437"/>
      <c r="AY437" s="81">
        <v>0</v>
      </c>
    </row>
    <row r="438" spans="1:51" x14ac:dyDescent="0.35">
      <c r="A438" s="163">
        <v>428</v>
      </c>
      <c r="B438" s="58"/>
      <c r="C438" s="58"/>
      <c r="D438" s="69"/>
      <c r="E438" s="69"/>
      <c r="F438" s="192" t="str">
        <f t="shared" si="19"/>
        <v/>
      </c>
      <c r="G438" s="69"/>
      <c r="H438" s="60"/>
      <c r="I438" s="60"/>
      <c r="J438" s="60"/>
      <c r="K438" s="58"/>
      <c r="L438" s="69"/>
      <c r="M438" s="69"/>
      <c r="N438" s="69"/>
      <c r="O438" s="69"/>
      <c r="P438" s="60"/>
      <c r="Q438" s="60"/>
      <c r="R438" s="58"/>
      <c r="S438" s="69"/>
      <c r="T438" s="69"/>
      <c r="U438" s="69"/>
      <c r="V438" s="61"/>
      <c r="W438" s="60"/>
      <c r="X438" s="61"/>
      <c r="Y438" s="60"/>
      <c r="Z438" s="61"/>
      <c r="AA438" s="61"/>
      <c r="AB438" s="60"/>
      <c r="AC438" s="60"/>
      <c r="AD438" s="20" t="str">
        <f t="shared" si="20"/>
        <v/>
      </c>
      <c r="AE438" s="60"/>
      <c r="AF438" s="193" t="str">
        <f t="shared" si="21"/>
        <v/>
      </c>
      <c r="AU438"/>
      <c r="AY438" s="81">
        <v>0</v>
      </c>
    </row>
    <row r="439" spans="1:51" x14ac:dyDescent="0.35">
      <c r="A439" s="163">
        <v>429</v>
      </c>
      <c r="B439" s="58"/>
      <c r="C439" s="58"/>
      <c r="D439" s="69"/>
      <c r="E439" s="69"/>
      <c r="F439" s="192" t="str">
        <f t="shared" si="19"/>
        <v/>
      </c>
      <c r="G439" s="69"/>
      <c r="H439" s="60"/>
      <c r="I439" s="60"/>
      <c r="J439" s="60"/>
      <c r="K439" s="58"/>
      <c r="L439" s="69"/>
      <c r="M439" s="69"/>
      <c r="N439" s="69"/>
      <c r="O439" s="69"/>
      <c r="P439" s="60"/>
      <c r="Q439" s="60"/>
      <c r="R439" s="58"/>
      <c r="S439" s="69"/>
      <c r="T439" s="69"/>
      <c r="U439" s="69"/>
      <c r="V439" s="61"/>
      <c r="W439" s="60"/>
      <c r="X439" s="61"/>
      <c r="Y439" s="60"/>
      <c r="Z439" s="61"/>
      <c r="AA439" s="61"/>
      <c r="AB439" s="60"/>
      <c r="AC439" s="60"/>
      <c r="AD439" s="20" t="str">
        <f t="shared" si="20"/>
        <v/>
      </c>
      <c r="AE439" s="60"/>
      <c r="AF439" s="193" t="str">
        <f t="shared" si="21"/>
        <v/>
      </c>
      <c r="AU439"/>
      <c r="AY439" s="81">
        <v>0</v>
      </c>
    </row>
    <row r="440" spans="1:51" x14ac:dyDescent="0.35">
      <c r="A440" s="163">
        <v>430</v>
      </c>
      <c r="B440" s="58"/>
      <c r="C440" s="58"/>
      <c r="D440" s="69"/>
      <c r="E440" s="69"/>
      <c r="F440" s="192" t="str">
        <f t="shared" si="19"/>
        <v/>
      </c>
      <c r="G440" s="69"/>
      <c r="H440" s="60"/>
      <c r="I440" s="60"/>
      <c r="J440" s="60"/>
      <c r="K440" s="58"/>
      <c r="L440" s="69"/>
      <c r="M440" s="69"/>
      <c r="N440" s="69"/>
      <c r="O440" s="69"/>
      <c r="P440" s="60"/>
      <c r="Q440" s="60"/>
      <c r="R440" s="58"/>
      <c r="S440" s="69"/>
      <c r="T440" s="69"/>
      <c r="U440" s="69"/>
      <c r="V440" s="61"/>
      <c r="W440" s="60"/>
      <c r="X440" s="61"/>
      <c r="Y440" s="60"/>
      <c r="Z440" s="61"/>
      <c r="AA440" s="61"/>
      <c r="AB440" s="60"/>
      <c r="AC440" s="60"/>
      <c r="AD440" s="20" t="str">
        <f t="shared" si="20"/>
        <v/>
      </c>
      <c r="AE440" s="60"/>
      <c r="AF440" s="193" t="str">
        <f t="shared" si="21"/>
        <v/>
      </c>
      <c r="AU440"/>
      <c r="AY440" s="81">
        <v>0</v>
      </c>
    </row>
    <row r="441" spans="1:51" x14ac:dyDescent="0.35">
      <c r="A441" s="163">
        <v>431</v>
      </c>
      <c r="B441" s="58"/>
      <c r="C441" s="58"/>
      <c r="D441" s="69"/>
      <c r="E441" s="69"/>
      <c r="F441" s="192" t="str">
        <f t="shared" si="19"/>
        <v/>
      </c>
      <c r="G441" s="69"/>
      <c r="H441" s="60"/>
      <c r="I441" s="60"/>
      <c r="J441" s="60"/>
      <c r="K441" s="58"/>
      <c r="L441" s="69"/>
      <c r="M441" s="69"/>
      <c r="N441" s="69"/>
      <c r="O441" s="69"/>
      <c r="P441" s="60"/>
      <c r="Q441" s="60"/>
      <c r="R441" s="58"/>
      <c r="S441" s="69"/>
      <c r="T441" s="69"/>
      <c r="U441" s="69"/>
      <c r="V441" s="61"/>
      <c r="W441" s="60"/>
      <c r="X441" s="61"/>
      <c r="Y441" s="60"/>
      <c r="Z441" s="61"/>
      <c r="AA441" s="61"/>
      <c r="AB441" s="60"/>
      <c r="AC441" s="60"/>
      <c r="AD441" s="20" t="str">
        <f t="shared" si="20"/>
        <v/>
      </c>
      <c r="AE441" s="60"/>
      <c r="AF441" s="193" t="str">
        <f t="shared" si="21"/>
        <v/>
      </c>
      <c r="AU441"/>
      <c r="AY441" s="81">
        <v>0</v>
      </c>
    </row>
    <row r="442" spans="1:51" x14ac:dyDescent="0.35">
      <c r="A442" s="163">
        <v>432</v>
      </c>
      <c r="B442" s="58"/>
      <c r="C442" s="58"/>
      <c r="D442" s="69"/>
      <c r="E442" s="69"/>
      <c r="F442" s="192" t="str">
        <f t="shared" si="19"/>
        <v/>
      </c>
      <c r="G442" s="69"/>
      <c r="H442" s="60"/>
      <c r="I442" s="60"/>
      <c r="J442" s="60"/>
      <c r="K442" s="58"/>
      <c r="L442" s="69"/>
      <c r="M442" s="69"/>
      <c r="N442" s="69"/>
      <c r="O442" s="69"/>
      <c r="P442" s="60"/>
      <c r="Q442" s="60"/>
      <c r="R442" s="58"/>
      <c r="S442" s="69"/>
      <c r="T442" s="69"/>
      <c r="U442" s="69"/>
      <c r="V442" s="61"/>
      <c r="W442" s="60"/>
      <c r="X442" s="61"/>
      <c r="Y442" s="60"/>
      <c r="Z442" s="61"/>
      <c r="AA442" s="61"/>
      <c r="AB442" s="60"/>
      <c r="AC442" s="60"/>
      <c r="AD442" s="20" t="str">
        <f t="shared" si="20"/>
        <v/>
      </c>
      <c r="AE442" s="60"/>
      <c r="AF442" s="193" t="str">
        <f t="shared" si="21"/>
        <v/>
      </c>
      <c r="AU442"/>
      <c r="AY442" s="81">
        <v>0</v>
      </c>
    </row>
    <row r="443" spans="1:51" x14ac:dyDescent="0.35">
      <c r="A443" s="163">
        <v>433</v>
      </c>
      <c r="B443" s="58"/>
      <c r="C443" s="58"/>
      <c r="D443" s="69"/>
      <c r="E443" s="69"/>
      <c r="F443" s="192" t="str">
        <f t="shared" si="19"/>
        <v/>
      </c>
      <c r="G443" s="69"/>
      <c r="H443" s="60"/>
      <c r="I443" s="60"/>
      <c r="J443" s="60"/>
      <c r="K443" s="58"/>
      <c r="L443" s="69"/>
      <c r="M443" s="69"/>
      <c r="N443" s="69"/>
      <c r="O443" s="69"/>
      <c r="P443" s="60"/>
      <c r="Q443" s="60"/>
      <c r="R443" s="58"/>
      <c r="S443" s="69"/>
      <c r="T443" s="69"/>
      <c r="U443" s="69"/>
      <c r="V443" s="61"/>
      <c r="W443" s="60"/>
      <c r="X443" s="61"/>
      <c r="Y443" s="60"/>
      <c r="Z443" s="61"/>
      <c r="AA443" s="61"/>
      <c r="AB443" s="60"/>
      <c r="AC443" s="60"/>
      <c r="AD443" s="20" t="str">
        <f t="shared" si="20"/>
        <v/>
      </c>
      <c r="AE443" s="60"/>
      <c r="AF443" s="193" t="str">
        <f t="shared" si="21"/>
        <v/>
      </c>
      <c r="AU443"/>
      <c r="AY443" s="81">
        <v>0</v>
      </c>
    </row>
    <row r="444" spans="1:51" x14ac:dyDescent="0.35">
      <c r="A444" s="163">
        <v>434</v>
      </c>
      <c r="B444" s="58"/>
      <c r="C444" s="58"/>
      <c r="D444" s="69"/>
      <c r="E444" s="69"/>
      <c r="F444" s="192" t="str">
        <f t="shared" si="19"/>
        <v/>
      </c>
      <c r="G444" s="69"/>
      <c r="H444" s="60"/>
      <c r="I444" s="60"/>
      <c r="J444" s="60"/>
      <c r="K444" s="58"/>
      <c r="L444" s="69"/>
      <c r="M444" s="69"/>
      <c r="N444" s="69"/>
      <c r="O444" s="69"/>
      <c r="P444" s="60"/>
      <c r="Q444" s="60"/>
      <c r="R444" s="58"/>
      <c r="S444" s="69"/>
      <c r="T444" s="69"/>
      <c r="U444" s="69"/>
      <c r="V444" s="61"/>
      <c r="W444" s="60"/>
      <c r="X444" s="61"/>
      <c r="Y444" s="60"/>
      <c r="Z444" s="61"/>
      <c r="AA444" s="61"/>
      <c r="AB444" s="60"/>
      <c r="AC444" s="60"/>
      <c r="AD444" s="20" t="str">
        <f t="shared" si="20"/>
        <v/>
      </c>
      <c r="AE444" s="60"/>
      <c r="AF444" s="193" t="str">
        <f t="shared" si="21"/>
        <v/>
      </c>
      <c r="AU444"/>
      <c r="AY444" s="81">
        <v>0</v>
      </c>
    </row>
    <row r="445" spans="1:51" x14ac:dyDescent="0.35">
      <c r="A445" s="163">
        <v>435</v>
      </c>
      <c r="B445" s="58"/>
      <c r="C445" s="58"/>
      <c r="D445" s="69"/>
      <c r="E445" s="69"/>
      <c r="F445" s="192" t="str">
        <f t="shared" si="19"/>
        <v/>
      </c>
      <c r="G445" s="69"/>
      <c r="H445" s="60"/>
      <c r="I445" s="60"/>
      <c r="J445" s="60"/>
      <c r="K445" s="58"/>
      <c r="L445" s="69"/>
      <c r="M445" s="69"/>
      <c r="N445" s="69"/>
      <c r="O445" s="69"/>
      <c r="P445" s="60"/>
      <c r="Q445" s="60"/>
      <c r="R445" s="58"/>
      <c r="S445" s="69"/>
      <c r="T445" s="69"/>
      <c r="U445" s="69"/>
      <c r="V445" s="61"/>
      <c r="W445" s="60"/>
      <c r="X445" s="61"/>
      <c r="Y445" s="60"/>
      <c r="Z445" s="61"/>
      <c r="AA445" s="61"/>
      <c r="AB445" s="60"/>
      <c r="AC445" s="60"/>
      <c r="AD445" s="20" t="str">
        <f t="shared" si="20"/>
        <v/>
      </c>
      <c r="AE445" s="60"/>
      <c r="AF445" s="193" t="str">
        <f t="shared" si="21"/>
        <v/>
      </c>
      <c r="AU445"/>
      <c r="AY445" s="81">
        <v>0</v>
      </c>
    </row>
    <row r="446" spans="1:51" x14ac:dyDescent="0.35">
      <c r="A446" s="163">
        <v>436</v>
      </c>
      <c r="B446" s="58"/>
      <c r="C446" s="58"/>
      <c r="D446" s="69"/>
      <c r="E446" s="69"/>
      <c r="F446" s="192" t="str">
        <f t="shared" si="19"/>
        <v/>
      </c>
      <c r="G446" s="69"/>
      <c r="H446" s="60"/>
      <c r="I446" s="60"/>
      <c r="J446" s="60"/>
      <c r="K446" s="58"/>
      <c r="L446" s="69"/>
      <c r="M446" s="69"/>
      <c r="N446" s="69"/>
      <c r="O446" s="69"/>
      <c r="P446" s="60"/>
      <c r="Q446" s="60"/>
      <c r="R446" s="58"/>
      <c r="S446" s="69"/>
      <c r="T446" s="69"/>
      <c r="U446" s="69"/>
      <c r="V446" s="61"/>
      <c r="W446" s="60"/>
      <c r="X446" s="61"/>
      <c r="Y446" s="60"/>
      <c r="Z446" s="61"/>
      <c r="AA446" s="61"/>
      <c r="AB446" s="60"/>
      <c r="AC446" s="60"/>
      <c r="AD446" s="20" t="str">
        <f t="shared" si="20"/>
        <v/>
      </c>
      <c r="AE446" s="60"/>
      <c r="AF446" s="193" t="str">
        <f t="shared" si="21"/>
        <v/>
      </c>
      <c r="AU446"/>
      <c r="AY446" s="81">
        <v>0</v>
      </c>
    </row>
    <row r="447" spans="1:51" x14ac:dyDescent="0.35">
      <c r="A447" s="163">
        <v>437</v>
      </c>
      <c r="B447" s="58"/>
      <c r="C447" s="58"/>
      <c r="D447" s="69"/>
      <c r="E447" s="69"/>
      <c r="F447" s="192" t="str">
        <f t="shared" si="19"/>
        <v/>
      </c>
      <c r="G447" s="69"/>
      <c r="H447" s="60"/>
      <c r="I447" s="60"/>
      <c r="J447" s="60"/>
      <c r="K447" s="58"/>
      <c r="L447" s="69"/>
      <c r="M447" s="69"/>
      <c r="N447" s="69"/>
      <c r="O447" s="69"/>
      <c r="P447" s="60"/>
      <c r="Q447" s="60"/>
      <c r="R447" s="58"/>
      <c r="S447" s="69"/>
      <c r="T447" s="69"/>
      <c r="U447" s="69"/>
      <c r="V447" s="61"/>
      <c r="W447" s="60"/>
      <c r="X447" s="61"/>
      <c r="Y447" s="60"/>
      <c r="Z447" s="61"/>
      <c r="AA447" s="61"/>
      <c r="AB447" s="60"/>
      <c r="AC447" s="60"/>
      <c r="AD447" s="20" t="str">
        <f t="shared" si="20"/>
        <v/>
      </c>
      <c r="AE447" s="60"/>
      <c r="AF447" s="193" t="str">
        <f t="shared" si="21"/>
        <v/>
      </c>
      <c r="AU447"/>
      <c r="AY447" s="81">
        <v>0</v>
      </c>
    </row>
    <row r="448" spans="1:51" x14ac:dyDescent="0.35">
      <c r="A448" s="163">
        <v>438</v>
      </c>
      <c r="B448" s="58"/>
      <c r="C448" s="58"/>
      <c r="D448" s="69"/>
      <c r="E448" s="69"/>
      <c r="F448" s="192" t="str">
        <f t="shared" si="19"/>
        <v/>
      </c>
      <c r="G448" s="69"/>
      <c r="H448" s="60"/>
      <c r="I448" s="60"/>
      <c r="J448" s="60"/>
      <c r="K448" s="58"/>
      <c r="L448" s="69"/>
      <c r="M448" s="69"/>
      <c r="N448" s="69"/>
      <c r="O448" s="69"/>
      <c r="P448" s="60"/>
      <c r="Q448" s="60"/>
      <c r="R448" s="58"/>
      <c r="S448" s="69"/>
      <c r="T448" s="69"/>
      <c r="U448" s="69"/>
      <c r="V448" s="61"/>
      <c r="W448" s="60"/>
      <c r="X448" s="61"/>
      <c r="Y448" s="60"/>
      <c r="Z448" s="61"/>
      <c r="AA448" s="61"/>
      <c r="AB448" s="60"/>
      <c r="AC448" s="60"/>
      <c r="AD448" s="20" t="str">
        <f t="shared" si="20"/>
        <v/>
      </c>
      <c r="AE448" s="60"/>
      <c r="AF448" s="193" t="str">
        <f t="shared" si="21"/>
        <v/>
      </c>
      <c r="AU448"/>
      <c r="AY448" s="81">
        <v>0</v>
      </c>
    </row>
    <row r="449" spans="1:51" x14ac:dyDescent="0.35">
      <c r="A449" s="163">
        <v>439</v>
      </c>
      <c r="B449" s="58"/>
      <c r="C449" s="58"/>
      <c r="D449" s="69"/>
      <c r="E449" s="69"/>
      <c r="F449" s="192" t="str">
        <f t="shared" si="19"/>
        <v/>
      </c>
      <c r="G449" s="69"/>
      <c r="H449" s="60"/>
      <c r="I449" s="60"/>
      <c r="J449" s="60"/>
      <c r="K449" s="58"/>
      <c r="L449" s="69"/>
      <c r="M449" s="69"/>
      <c r="N449" s="69"/>
      <c r="O449" s="69"/>
      <c r="P449" s="60"/>
      <c r="Q449" s="60"/>
      <c r="R449" s="58"/>
      <c r="S449" s="69"/>
      <c r="T449" s="69"/>
      <c r="U449" s="69"/>
      <c r="V449" s="61"/>
      <c r="W449" s="60"/>
      <c r="X449" s="61"/>
      <c r="Y449" s="60"/>
      <c r="Z449" s="61"/>
      <c r="AA449" s="61"/>
      <c r="AB449" s="60"/>
      <c r="AC449" s="60"/>
      <c r="AD449" s="20" t="str">
        <f t="shared" si="20"/>
        <v/>
      </c>
      <c r="AE449" s="60"/>
      <c r="AF449" s="193" t="str">
        <f t="shared" si="21"/>
        <v/>
      </c>
      <c r="AU449"/>
      <c r="AY449" s="81">
        <v>0</v>
      </c>
    </row>
    <row r="450" spans="1:51" x14ac:dyDescent="0.35">
      <c r="A450" s="163">
        <v>440</v>
      </c>
      <c r="B450" s="58"/>
      <c r="C450" s="58"/>
      <c r="D450" s="69"/>
      <c r="E450" s="69"/>
      <c r="F450" s="192" t="str">
        <f t="shared" si="19"/>
        <v/>
      </c>
      <c r="G450" s="69"/>
      <c r="H450" s="60"/>
      <c r="I450" s="60"/>
      <c r="J450" s="60"/>
      <c r="K450" s="58"/>
      <c r="L450" s="69"/>
      <c r="M450" s="69"/>
      <c r="N450" s="69"/>
      <c r="O450" s="69"/>
      <c r="P450" s="60"/>
      <c r="Q450" s="60"/>
      <c r="R450" s="58"/>
      <c r="S450" s="69"/>
      <c r="T450" s="69"/>
      <c r="U450" s="69"/>
      <c r="V450" s="61"/>
      <c r="W450" s="60"/>
      <c r="X450" s="61"/>
      <c r="Y450" s="60"/>
      <c r="Z450" s="61"/>
      <c r="AA450" s="61"/>
      <c r="AB450" s="60"/>
      <c r="AC450" s="60"/>
      <c r="AD450" s="20" t="str">
        <f t="shared" si="20"/>
        <v/>
      </c>
      <c r="AE450" s="60"/>
      <c r="AF450" s="193" t="str">
        <f t="shared" si="21"/>
        <v/>
      </c>
      <c r="AU450"/>
      <c r="AY450" s="81">
        <v>0</v>
      </c>
    </row>
    <row r="451" spans="1:51" x14ac:dyDescent="0.35">
      <c r="A451" s="163">
        <v>441</v>
      </c>
      <c r="B451" s="58"/>
      <c r="C451" s="58"/>
      <c r="D451" s="69"/>
      <c r="E451" s="69"/>
      <c r="F451" s="192" t="str">
        <f t="shared" si="19"/>
        <v/>
      </c>
      <c r="G451" s="69"/>
      <c r="H451" s="60"/>
      <c r="I451" s="60"/>
      <c r="J451" s="60"/>
      <c r="K451" s="58"/>
      <c r="L451" s="69"/>
      <c r="M451" s="69"/>
      <c r="N451" s="69"/>
      <c r="O451" s="69"/>
      <c r="P451" s="60"/>
      <c r="Q451" s="60"/>
      <c r="R451" s="58"/>
      <c r="S451" s="69"/>
      <c r="T451" s="69"/>
      <c r="U451" s="69"/>
      <c r="V451" s="61"/>
      <c r="W451" s="60"/>
      <c r="X451" s="61"/>
      <c r="Y451" s="60"/>
      <c r="Z451" s="61"/>
      <c r="AA451" s="61"/>
      <c r="AB451" s="60"/>
      <c r="AC451" s="60"/>
      <c r="AD451" s="20" t="str">
        <f t="shared" si="20"/>
        <v/>
      </c>
      <c r="AE451" s="60"/>
      <c r="AF451" s="193" t="str">
        <f t="shared" si="21"/>
        <v/>
      </c>
      <c r="AU451"/>
      <c r="AY451" s="81">
        <v>0</v>
      </c>
    </row>
    <row r="452" spans="1:51" x14ac:dyDescent="0.35">
      <c r="A452" s="163">
        <v>442</v>
      </c>
      <c r="B452" s="58"/>
      <c r="C452" s="58"/>
      <c r="D452" s="69"/>
      <c r="E452" s="69"/>
      <c r="F452" s="192" t="str">
        <f t="shared" si="19"/>
        <v/>
      </c>
      <c r="G452" s="69"/>
      <c r="H452" s="60"/>
      <c r="I452" s="60"/>
      <c r="J452" s="60"/>
      <c r="K452" s="58"/>
      <c r="L452" s="69"/>
      <c r="M452" s="69"/>
      <c r="N452" s="69"/>
      <c r="O452" s="69"/>
      <c r="P452" s="60"/>
      <c r="Q452" s="60"/>
      <c r="R452" s="58"/>
      <c r="S452" s="69"/>
      <c r="T452" s="69"/>
      <c r="U452" s="69"/>
      <c r="V452" s="61"/>
      <c r="W452" s="60"/>
      <c r="X452" s="61"/>
      <c r="Y452" s="60"/>
      <c r="Z452" s="61"/>
      <c r="AA452" s="61"/>
      <c r="AB452" s="60"/>
      <c r="AC452" s="60"/>
      <c r="AD452" s="20" t="str">
        <f t="shared" si="20"/>
        <v/>
      </c>
      <c r="AE452" s="60"/>
      <c r="AF452" s="193" t="str">
        <f t="shared" si="21"/>
        <v/>
      </c>
      <c r="AU452"/>
      <c r="AY452" s="81">
        <v>0</v>
      </c>
    </row>
    <row r="453" spans="1:51" x14ac:dyDescent="0.35">
      <c r="A453" s="163">
        <v>443</v>
      </c>
      <c r="B453" s="58"/>
      <c r="C453" s="58"/>
      <c r="D453" s="69"/>
      <c r="E453" s="69"/>
      <c r="F453" s="192" t="str">
        <f t="shared" si="19"/>
        <v/>
      </c>
      <c r="G453" s="69"/>
      <c r="H453" s="60"/>
      <c r="I453" s="60"/>
      <c r="J453" s="60"/>
      <c r="K453" s="58"/>
      <c r="L453" s="69"/>
      <c r="M453" s="69"/>
      <c r="N453" s="69"/>
      <c r="O453" s="69"/>
      <c r="P453" s="60"/>
      <c r="Q453" s="60"/>
      <c r="R453" s="58"/>
      <c r="S453" s="69"/>
      <c r="T453" s="69"/>
      <c r="U453" s="69"/>
      <c r="V453" s="61"/>
      <c r="W453" s="60"/>
      <c r="X453" s="61"/>
      <c r="Y453" s="60"/>
      <c r="Z453" s="61"/>
      <c r="AA453" s="61"/>
      <c r="AB453" s="60"/>
      <c r="AC453" s="60"/>
      <c r="AD453" s="20" t="str">
        <f t="shared" si="20"/>
        <v/>
      </c>
      <c r="AE453" s="60"/>
      <c r="AF453" s="193" t="str">
        <f t="shared" si="21"/>
        <v/>
      </c>
      <c r="AU453"/>
      <c r="AY453" s="81">
        <v>0</v>
      </c>
    </row>
    <row r="454" spans="1:51" x14ac:dyDescent="0.35">
      <c r="A454" s="163">
        <v>444</v>
      </c>
      <c r="B454" s="58"/>
      <c r="C454" s="58"/>
      <c r="D454" s="69"/>
      <c r="E454" s="69"/>
      <c r="F454" s="192" t="str">
        <f t="shared" si="19"/>
        <v/>
      </c>
      <c r="G454" s="69"/>
      <c r="H454" s="60"/>
      <c r="I454" s="60"/>
      <c r="J454" s="60"/>
      <c r="K454" s="58"/>
      <c r="L454" s="69"/>
      <c r="M454" s="69"/>
      <c r="N454" s="69"/>
      <c r="O454" s="69"/>
      <c r="P454" s="60"/>
      <c r="Q454" s="60"/>
      <c r="R454" s="58"/>
      <c r="S454" s="69"/>
      <c r="T454" s="69"/>
      <c r="U454" s="69"/>
      <c r="V454" s="61"/>
      <c r="W454" s="60"/>
      <c r="X454" s="61"/>
      <c r="Y454" s="60"/>
      <c r="Z454" s="61"/>
      <c r="AA454" s="61"/>
      <c r="AB454" s="60"/>
      <c r="AC454" s="60"/>
      <c r="AD454" s="20" t="str">
        <f t="shared" si="20"/>
        <v/>
      </c>
      <c r="AE454" s="60"/>
      <c r="AF454" s="193" t="str">
        <f t="shared" si="21"/>
        <v/>
      </c>
      <c r="AU454"/>
      <c r="AY454" s="81">
        <v>0</v>
      </c>
    </row>
    <row r="455" spans="1:51" x14ac:dyDescent="0.35">
      <c r="A455" s="163">
        <v>445</v>
      </c>
      <c r="B455" s="58"/>
      <c r="C455" s="58"/>
      <c r="D455" s="69"/>
      <c r="E455" s="69"/>
      <c r="F455" s="192" t="str">
        <f t="shared" si="19"/>
        <v/>
      </c>
      <c r="G455" s="69"/>
      <c r="H455" s="60"/>
      <c r="I455" s="60"/>
      <c r="J455" s="60"/>
      <c r="K455" s="58"/>
      <c r="L455" s="69"/>
      <c r="M455" s="69"/>
      <c r="N455" s="69"/>
      <c r="O455" s="69"/>
      <c r="P455" s="60"/>
      <c r="Q455" s="60"/>
      <c r="R455" s="58"/>
      <c r="S455" s="69"/>
      <c r="T455" s="69"/>
      <c r="U455" s="69"/>
      <c r="V455" s="61"/>
      <c r="W455" s="60"/>
      <c r="X455" s="61"/>
      <c r="Y455" s="60"/>
      <c r="Z455" s="61"/>
      <c r="AA455" s="61"/>
      <c r="AB455" s="60"/>
      <c r="AC455" s="60"/>
      <c r="AD455" s="20" t="str">
        <f t="shared" si="20"/>
        <v/>
      </c>
      <c r="AE455" s="60"/>
      <c r="AF455" s="193" t="str">
        <f t="shared" si="21"/>
        <v/>
      </c>
      <c r="AU455"/>
      <c r="AY455" s="81">
        <v>0</v>
      </c>
    </row>
    <row r="456" spans="1:51" x14ac:dyDescent="0.35">
      <c r="A456" s="163">
        <v>446</v>
      </c>
      <c r="B456" s="58"/>
      <c r="C456" s="58"/>
      <c r="D456" s="69"/>
      <c r="E456" s="69"/>
      <c r="F456" s="192" t="str">
        <f t="shared" si="19"/>
        <v/>
      </c>
      <c r="G456" s="69"/>
      <c r="H456" s="60"/>
      <c r="I456" s="60"/>
      <c r="J456" s="60"/>
      <c r="K456" s="58"/>
      <c r="L456" s="69"/>
      <c r="M456" s="69"/>
      <c r="N456" s="69"/>
      <c r="O456" s="69"/>
      <c r="P456" s="60"/>
      <c r="Q456" s="60"/>
      <c r="R456" s="58"/>
      <c r="S456" s="69"/>
      <c r="T456" s="69"/>
      <c r="U456" s="69"/>
      <c r="V456" s="61"/>
      <c r="W456" s="60"/>
      <c r="X456" s="61"/>
      <c r="Y456" s="60"/>
      <c r="Z456" s="61"/>
      <c r="AA456" s="61"/>
      <c r="AB456" s="60"/>
      <c r="AC456" s="60"/>
      <c r="AD456" s="20" t="str">
        <f t="shared" si="20"/>
        <v/>
      </c>
      <c r="AE456" s="60"/>
      <c r="AF456" s="193" t="str">
        <f t="shared" si="21"/>
        <v/>
      </c>
      <c r="AU456"/>
      <c r="AY456" s="81">
        <v>0</v>
      </c>
    </row>
    <row r="457" spans="1:51" x14ac:dyDescent="0.35">
      <c r="A457" s="163">
        <v>447</v>
      </c>
      <c r="B457" s="58"/>
      <c r="C457" s="58"/>
      <c r="D457" s="69"/>
      <c r="E457" s="69"/>
      <c r="F457" s="192" t="str">
        <f t="shared" si="19"/>
        <v/>
      </c>
      <c r="G457" s="69"/>
      <c r="H457" s="60"/>
      <c r="I457" s="60"/>
      <c r="J457" s="60"/>
      <c r="K457" s="58"/>
      <c r="L457" s="69"/>
      <c r="M457" s="69"/>
      <c r="N457" s="69"/>
      <c r="O457" s="69"/>
      <c r="P457" s="60"/>
      <c r="Q457" s="60"/>
      <c r="R457" s="58"/>
      <c r="S457" s="69"/>
      <c r="T457" s="69"/>
      <c r="U457" s="69"/>
      <c r="V457" s="61"/>
      <c r="W457" s="60"/>
      <c r="X457" s="61"/>
      <c r="Y457" s="60"/>
      <c r="Z457" s="61"/>
      <c r="AA457" s="61"/>
      <c r="AB457" s="60"/>
      <c r="AC457" s="60"/>
      <c r="AD457" s="20" t="str">
        <f t="shared" si="20"/>
        <v/>
      </c>
      <c r="AE457" s="60"/>
      <c r="AF457" s="193" t="str">
        <f t="shared" si="21"/>
        <v/>
      </c>
      <c r="AU457"/>
      <c r="AY457" s="81">
        <v>0</v>
      </c>
    </row>
    <row r="458" spans="1:51" x14ac:dyDescent="0.35">
      <c r="A458" s="163">
        <v>448</v>
      </c>
      <c r="B458" s="58"/>
      <c r="C458" s="58"/>
      <c r="D458" s="69"/>
      <c r="E458" s="69"/>
      <c r="F458" s="192" t="str">
        <f t="shared" si="19"/>
        <v/>
      </c>
      <c r="G458" s="69"/>
      <c r="H458" s="60"/>
      <c r="I458" s="60"/>
      <c r="J458" s="60"/>
      <c r="K458" s="58"/>
      <c r="L458" s="69"/>
      <c r="M458" s="69"/>
      <c r="N458" s="69"/>
      <c r="O458" s="69"/>
      <c r="P458" s="60"/>
      <c r="Q458" s="60"/>
      <c r="R458" s="58"/>
      <c r="S458" s="69"/>
      <c r="T458" s="69"/>
      <c r="U458" s="69"/>
      <c r="V458" s="61"/>
      <c r="W458" s="60"/>
      <c r="X458" s="61"/>
      <c r="Y458" s="60"/>
      <c r="Z458" s="61"/>
      <c r="AA458" s="61"/>
      <c r="AB458" s="60"/>
      <c r="AC458" s="60"/>
      <c r="AD458" s="20" t="str">
        <f t="shared" si="20"/>
        <v/>
      </c>
      <c r="AE458" s="60"/>
      <c r="AF458" s="193" t="str">
        <f t="shared" si="21"/>
        <v/>
      </c>
      <c r="AU458"/>
      <c r="AY458" s="81">
        <v>0</v>
      </c>
    </row>
    <row r="459" spans="1:51" x14ac:dyDescent="0.35">
      <c r="A459" s="163">
        <v>449</v>
      </c>
      <c r="B459" s="58"/>
      <c r="C459" s="58"/>
      <c r="D459" s="69"/>
      <c r="E459" s="69"/>
      <c r="F459" s="192" t="str">
        <f t="shared" ref="F459:F522" si="22">IF(ISBLANK(B459),"",E459-D459+1)</f>
        <v/>
      </c>
      <c r="G459" s="69"/>
      <c r="H459" s="60"/>
      <c r="I459" s="60"/>
      <c r="J459" s="60"/>
      <c r="K459" s="58"/>
      <c r="L459" s="69"/>
      <c r="M459" s="69"/>
      <c r="N459" s="69"/>
      <c r="O459" s="69"/>
      <c r="P459" s="60"/>
      <c r="Q459" s="60"/>
      <c r="R459" s="58"/>
      <c r="S459" s="69"/>
      <c r="T459" s="69"/>
      <c r="U459" s="69"/>
      <c r="V459" s="61"/>
      <c r="W459" s="60"/>
      <c r="X459" s="61"/>
      <c r="Y459" s="60"/>
      <c r="Z459" s="61"/>
      <c r="AA459" s="61"/>
      <c r="AB459" s="60"/>
      <c r="AC459" s="60"/>
      <c r="AD459" s="20" t="str">
        <f t="shared" si="20"/>
        <v/>
      </c>
      <c r="AE459" s="60"/>
      <c r="AF459" s="193" t="str">
        <f t="shared" si="21"/>
        <v/>
      </c>
      <c r="AU459"/>
      <c r="AY459" s="81">
        <v>0</v>
      </c>
    </row>
    <row r="460" spans="1:51" x14ac:dyDescent="0.35">
      <c r="A460" s="163">
        <v>450</v>
      </c>
      <c r="B460" s="58"/>
      <c r="C460" s="58"/>
      <c r="D460" s="69"/>
      <c r="E460" s="69"/>
      <c r="F460" s="192" t="str">
        <f t="shared" si="22"/>
        <v/>
      </c>
      <c r="G460" s="69"/>
      <c r="H460" s="60"/>
      <c r="I460" s="60"/>
      <c r="J460" s="60"/>
      <c r="K460" s="58"/>
      <c r="L460" s="69"/>
      <c r="M460" s="69"/>
      <c r="N460" s="69"/>
      <c r="O460" s="69"/>
      <c r="P460" s="60"/>
      <c r="Q460" s="60"/>
      <c r="R460" s="58"/>
      <c r="S460" s="69"/>
      <c r="T460" s="69"/>
      <c r="U460" s="69"/>
      <c r="V460" s="61"/>
      <c r="W460" s="60"/>
      <c r="X460" s="61"/>
      <c r="Y460" s="60"/>
      <c r="Z460" s="61"/>
      <c r="AA460" s="61"/>
      <c r="AB460" s="60"/>
      <c r="AC460" s="60"/>
      <c r="AD460" s="20" t="str">
        <f t="shared" ref="AD460:AD523" si="23">IF(ISBLANK(B460),"",IF(AB460=0,1,(IF(Z460="Flow rate was measured on a dry basis and CH4 concentration was measured on a wet basis",1/(1-AB460),1-AB460))))</f>
        <v/>
      </c>
      <c r="AE460" s="60"/>
      <c r="AF460" s="193" t="str">
        <f t="shared" si="21"/>
        <v/>
      </c>
      <c r="AU460"/>
      <c r="AY460" s="81">
        <v>0</v>
      </c>
    </row>
    <row r="461" spans="1:51" x14ac:dyDescent="0.35">
      <c r="A461" s="163">
        <v>451</v>
      </c>
      <c r="B461" s="58"/>
      <c r="C461" s="58"/>
      <c r="D461" s="69"/>
      <c r="E461" s="69"/>
      <c r="F461" s="192" t="str">
        <f t="shared" si="22"/>
        <v/>
      </c>
      <c r="G461" s="69"/>
      <c r="H461" s="60"/>
      <c r="I461" s="60"/>
      <c r="J461" s="60"/>
      <c r="K461" s="58"/>
      <c r="L461" s="69"/>
      <c r="M461" s="69"/>
      <c r="N461" s="69"/>
      <c r="O461" s="69"/>
      <c r="P461" s="60"/>
      <c r="Q461" s="60"/>
      <c r="R461" s="58"/>
      <c r="S461" s="69"/>
      <c r="T461" s="69"/>
      <c r="U461" s="69"/>
      <c r="V461" s="61"/>
      <c r="W461" s="60"/>
      <c r="X461" s="61"/>
      <c r="Y461" s="60"/>
      <c r="Z461" s="61"/>
      <c r="AA461" s="61"/>
      <c r="AB461" s="60"/>
      <c r="AC461" s="60"/>
      <c r="AD461" s="20" t="str">
        <f t="shared" si="23"/>
        <v/>
      </c>
      <c r="AE461" s="60"/>
      <c r="AF461" s="193" t="str">
        <f t="shared" si="21"/>
        <v/>
      </c>
      <c r="AU461"/>
      <c r="AY461" s="81">
        <v>0</v>
      </c>
    </row>
    <row r="462" spans="1:51" x14ac:dyDescent="0.35">
      <c r="A462" s="163">
        <v>452</v>
      </c>
      <c r="B462" s="58"/>
      <c r="C462" s="58"/>
      <c r="D462" s="69"/>
      <c r="E462" s="69"/>
      <c r="F462" s="192" t="str">
        <f t="shared" si="22"/>
        <v/>
      </c>
      <c r="G462" s="69"/>
      <c r="H462" s="60"/>
      <c r="I462" s="60"/>
      <c r="J462" s="60"/>
      <c r="K462" s="58"/>
      <c r="L462" s="69"/>
      <c r="M462" s="69"/>
      <c r="N462" s="69"/>
      <c r="O462" s="69"/>
      <c r="P462" s="60"/>
      <c r="Q462" s="60"/>
      <c r="R462" s="58"/>
      <c r="S462" s="69"/>
      <c r="T462" s="69"/>
      <c r="U462" s="69"/>
      <c r="V462" s="61"/>
      <c r="W462" s="60"/>
      <c r="X462" s="61"/>
      <c r="Y462" s="60"/>
      <c r="Z462" s="61"/>
      <c r="AA462" s="61"/>
      <c r="AB462" s="60"/>
      <c r="AC462" s="60"/>
      <c r="AD462" s="20" t="str">
        <f t="shared" si="23"/>
        <v/>
      </c>
      <c r="AE462" s="60"/>
      <c r="AF462" s="193" t="str">
        <f t="shared" ref="AF462:AF525" si="24">IF(ISBLANK(B462),"",IF(I462="scm/m",F462*(H462*AD462*(P462/100)*0.6776*1*1440*(1/1000)),F462*(H462*AD462*(P462/100)*0.6776*(288.706/V462)*(X462/101325)*1440*(1/1000))))</f>
        <v/>
      </c>
      <c r="AU462"/>
      <c r="AY462" s="81">
        <v>0</v>
      </c>
    </row>
    <row r="463" spans="1:51" x14ac:dyDescent="0.35">
      <c r="A463" s="163">
        <v>453</v>
      </c>
      <c r="B463" s="58"/>
      <c r="C463" s="58"/>
      <c r="D463" s="69"/>
      <c r="E463" s="69"/>
      <c r="F463" s="192" t="str">
        <f t="shared" si="22"/>
        <v/>
      </c>
      <c r="G463" s="69"/>
      <c r="H463" s="60"/>
      <c r="I463" s="60"/>
      <c r="J463" s="60"/>
      <c r="K463" s="58"/>
      <c r="L463" s="69"/>
      <c r="M463" s="69"/>
      <c r="N463" s="69"/>
      <c r="O463" s="69"/>
      <c r="P463" s="60"/>
      <c r="Q463" s="60"/>
      <c r="R463" s="58"/>
      <c r="S463" s="69"/>
      <c r="T463" s="69"/>
      <c r="U463" s="69"/>
      <c r="V463" s="61"/>
      <c r="W463" s="60"/>
      <c r="X463" s="61"/>
      <c r="Y463" s="60"/>
      <c r="Z463" s="61"/>
      <c r="AA463" s="61"/>
      <c r="AB463" s="60"/>
      <c r="AC463" s="60"/>
      <c r="AD463" s="20" t="str">
        <f t="shared" si="23"/>
        <v/>
      </c>
      <c r="AE463" s="60"/>
      <c r="AF463" s="193" t="str">
        <f t="shared" si="24"/>
        <v/>
      </c>
      <c r="AU463"/>
      <c r="AY463" s="81">
        <v>0</v>
      </c>
    </row>
    <row r="464" spans="1:51" x14ac:dyDescent="0.35">
      <c r="A464" s="163">
        <v>454</v>
      </c>
      <c r="B464" s="58"/>
      <c r="C464" s="58"/>
      <c r="D464" s="69"/>
      <c r="E464" s="69"/>
      <c r="F464" s="192" t="str">
        <f t="shared" si="22"/>
        <v/>
      </c>
      <c r="G464" s="69"/>
      <c r="H464" s="60"/>
      <c r="I464" s="60"/>
      <c r="J464" s="60"/>
      <c r="K464" s="58"/>
      <c r="L464" s="69"/>
      <c r="M464" s="69"/>
      <c r="N464" s="69"/>
      <c r="O464" s="69"/>
      <c r="P464" s="60"/>
      <c r="Q464" s="60"/>
      <c r="R464" s="58"/>
      <c r="S464" s="69"/>
      <c r="T464" s="69"/>
      <c r="U464" s="69"/>
      <c r="V464" s="61"/>
      <c r="W464" s="60"/>
      <c r="X464" s="61"/>
      <c r="Y464" s="60"/>
      <c r="Z464" s="61"/>
      <c r="AA464" s="61"/>
      <c r="AB464" s="60"/>
      <c r="AC464" s="60"/>
      <c r="AD464" s="20" t="str">
        <f t="shared" si="23"/>
        <v/>
      </c>
      <c r="AE464" s="60"/>
      <c r="AF464" s="193" t="str">
        <f t="shared" si="24"/>
        <v/>
      </c>
      <c r="AU464"/>
      <c r="AY464" s="81">
        <v>0</v>
      </c>
    </row>
    <row r="465" spans="1:51" x14ac:dyDescent="0.35">
      <c r="A465" s="163">
        <v>455</v>
      </c>
      <c r="B465" s="58"/>
      <c r="C465" s="58"/>
      <c r="D465" s="69"/>
      <c r="E465" s="69"/>
      <c r="F465" s="192" t="str">
        <f t="shared" si="22"/>
        <v/>
      </c>
      <c r="G465" s="69"/>
      <c r="H465" s="60"/>
      <c r="I465" s="60"/>
      <c r="J465" s="60"/>
      <c r="K465" s="58"/>
      <c r="L465" s="69"/>
      <c r="M465" s="69"/>
      <c r="N465" s="69"/>
      <c r="O465" s="69"/>
      <c r="P465" s="60"/>
      <c r="Q465" s="60"/>
      <c r="R465" s="58"/>
      <c r="S465" s="69"/>
      <c r="T465" s="69"/>
      <c r="U465" s="69"/>
      <c r="V465" s="61"/>
      <c r="W465" s="60"/>
      <c r="X465" s="61"/>
      <c r="Y465" s="60"/>
      <c r="Z465" s="61"/>
      <c r="AA465" s="61"/>
      <c r="AB465" s="60"/>
      <c r="AC465" s="60"/>
      <c r="AD465" s="20" t="str">
        <f t="shared" si="23"/>
        <v/>
      </c>
      <c r="AE465" s="60"/>
      <c r="AF465" s="193" t="str">
        <f t="shared" si="24"/>
        <v/>
      </c>
      <c r="AU465"/>
      <c r="AY465" s="81">
        <v>0</v>
      </c>
    </row>
    <row r="466" spans="1:51" x14ac:dyDescent="0.35">
      <c r="A466" s="163">
        <v>456</v>
      </c>
      <c r="B466" s="58"/>
      <c r="C466" s="58"/>
      <c r="D466" s="69"/>
      <c r="E466" s="69"/>
      <c r="F466" s="192" t="str">
        <f t="shared" si="22"/>
        <v/>
      </c>
      <c r="G466" s="69"/>
      <c r="H466" s="60"/>
      <c r="I466" s="60"/>
      <c r="J466" s="60"/>
      <c r="K466" s="58"/>
      <c r="L466" s="69"/>
      <c r="M466" s="69"/>
      <c r="N466" s="69"/>
      <c r="O466" s="69"/>
      <c r="P466" s="60"/>
      <c r="Q466" s="60"/>
      <c r="R466" s="58"/>
      <c r="S466" s="69"/>
      <c r="T466" s="69"/>
      <c r="U466" s="69"/>
      <c r="V466" s="61"/>
      <c r="W466" s="60"/>
      <c r="X466" s="61"/>
      <c r="Y466" s="60"/>
      <c r="Z466" s="61"/>
      <c r="AA466" s="61"/>
      <c r="AB466" s="60"/>
      <c r="AC466" s="60"/>
      <c r="AD466" s="20" t="str">
        <f t="shared" si="23"/>
        <v/>
      </c>
      <c r="AE466" s="60"/>
      <c r="AF466" s="193" t="str">
        <f t="shared" si="24"/>
        <v/>
      </c>
      <c r="AU466"/>
      <c r="AY466" s="81">
        <v>0</v>
      </c>
    </row>
    <row r="467" spans="1:51" x14ac:dyDescent="0.35">
      <c r="A467" s="163">
        <v>457</v>
      </c>
      <c r="B467" s="58"/>
      <c r="C467" s="58"/>
      <c r="D467" s="69"/>
      <c r="E467" s="69"/>
      <c r="F467" s="192" t="str">
        <f t="shared" si="22"/>
        <v/>
      </c>
      <c r="G467" s="69"/>
      <c r="H467" s="60"/>
      <c r="I467" s="60"/>
      <c r="J467" s="60"/>
      <c r="K467" s="58"/>
      <c r="L467" s="69"/>
      <c r="M467" s="69"/>
      <c r="N467" s="69"/>
      <c r="O467" s="69"/>
      <c r="P467" s="60"/>
      <c r="Q467" s="60"/>
      <c r="R467" s="58"/>
      <c r="S467" s="69"/>
      <c r="T467" s="69"/>
      <c r="U467" s="69"/>
      <c r="V467" s="61"/>
      <c r="W467" s="60"/>
      <c r="X467" s="61"/>
      <c r="Y467" s="60"/>
      <c r="Z467" s="61"/>
      <c r="AA467" s="61"/>
      <c r="AB467" s="60"/>
      <c r="AC467" s="60"/>
      <c r="AD467" s="20" t="str">
        <f t="shared" si="23"/>
        <v/>
      </c>
      <c r="AE467" s="60"/>
      <c r="AF467" s="193" t="str">
        <f t="shared" si="24"/>
        <v/>
      </c>
      <c r="AU467"/>
      <c r="AY467" s="81">
        <v>0</v>
      </c>
    </row>
    <row r="468" spans="1:51" x14ac:dyDescent="0.35">
      <c r="A468" s="163">
        <v>458</v>
      </c>
      <c r="B468" s="58"/>
      <c r="C468" s="58"/>
      <c r="D468" s="69"/>
      <c r="E468" s="69"/>
      <c r="F468" s="192" t="str">
        <f t="shared" si="22"/>
        <v/>
      </c>
      <c r="G468" s="69"/>
      <c r="H468" s="60"/>
      <c r="I468" s="60"/>
      <c r="J468" s="60"/>
      <c r="K468" s="58"/>
      <c r="L468" s="69"/>
      <c r="M468" s="69"/>
      <c r="N468" s="69"/>
      <c r="O468" s="69"/>
      <c r="P468" s="60"/>
      <c r="Q468" s="60"/>
      <c r="R468" s="58"/>
      <c r="S468" s="69"/>
      <c r="T468" s="69"/>
      <c r="U468" s="69"/>
      <c r="V468" s="61"/>
      <c r="W468" s="60"/>
      <c r="X468" s="61"/>
      <c r="Y468" s="60"/>
      <c r="Z468" s="61"/>
      <c r="AA468" s="61"/>
      <c r="AB468" s="60"/>
      <c r="AC468" s="60"/>
      <c r="AD468" s="20" t="str">
        <f t="shared" si="23"/>
        <v/>
      </c>
      <c r="AE468" s="60"/>
      <c r="AF468" s="193" t="str">
        <f t="shared" si="24"/>
        <v/>
      </c>
      <c r="AU468"/>
      <c r="AY468" s="81">
        <v>0</v>
      </c>
    </row>
    <row r="469" spans="1:51" x14ac:dyDescent="0.35">
      <c r="A469" s="163">
        <v>459</v>
      </c>
      <c r="B469" s="58"/>
      <c r="C469" s="58"/>
      <c r="D469" s="69"/>
      <c r="E469" s="69"/>
      <c r="F469" s="192" t="str">
        <f t="shared" si="22"/>
        <v/>
      </c>
      <c r="G469" s="69"/>
      <c r="H469" s="60"/>
      <c r="I469" s="60"/>
      <c r="J469" s="60"/>
      <c r="K469" s="58"/>
      <c r="L469" s="69"/>
      <c r="M469" s="69"/>
      <c r="N469" s="69"/>
      <c r="O469" s="69"/>
      <c r="P469" s="60"/>
      <c r="Q469" s="60"/>
      <c r="R469" s="58"/>
      <c r="S469" s="69"/>
      <c r="T469" s="69"/>
      <c r="U469" s="69"/>
      <c r="V469" s="61"/>
      <c r="W469" s="60"/>
      <c r="X469" s="61"/>
      <c r="Y469" s="60"/>
      <c r="Z469" s="61"/>
      <c r="AA469" s="61"/>
      <c r="AB469" s="60"/>
      <c r="AC469" s="60"/>
      <c r="AD469" s="20" t="str">
        <f t="shared" si="23"/>
        <v/>
      </c>
      <c r="AE469" s="60"/>
      <c r="AF469" s="193" t="str">
        <f t="shared" si="24"/>
        <v/>
      </c>
      <c r="AU469"/>
      <c r="AY469" s="81">
        <v>0</v>
      </c>
    </row>
    <row r="470" spans="1:51" x14ac:dyDescent="0.35">
      <c r="A470" s="163">
        <v>460</v>
      </c>
      <c r="B470" s="58"/>
      <c r="C470" s="58"/>
      <c r="D470" s="69"/>
      <c r="E470" s="69"/>
      <c r="F470" s="192" t="str">
        <f t="shared" si="22"/>
        <v/>
      </c>
      <c r="G470" s="69"/>
      <c r="H470" s="60"/>
      <c r="I470" s="60"/>
      <c r="J470" s="60"/>
      <c r="K470" s="58"/>
      <c r="L470" s="69"/>
      <c r="M470" s="69"/>
      <c r="N470" s="69"/>
      <c r="O470" s="69"/>
      <c r="P470" s="60"/>
      <c r="Q470" s="60"/>
      <c r="R470" s="58"/>
      <c r="S470" s="69"/>
      <c r="T470" s="69"/>
      <c r="U470" s="69"/>
      <c r="V470" s="61"/>
      <c r="W470" s="60"/>
      <c r="X470" s="61"/>
      <c r="Y470" s="60"/>
      <c r="Z470" s="61"/>
      <c r="AA470" s="61"/>
      <c r="AB470" s="60"/>
      <c r="AC470" s="60"/>
      <c r="AD470" s="20" t="str">
        <f t="shared" si="23"/>
        <v/>
      </c>
      <c r="AE470" s="60"/>
      <c r="AF470" s="193" t="str">
        <f t="shared" si="24"/>
        <v/>
      </c>
      <c r="AU470"/>
      <c r="AY470" s="81">
        <v>0</v>
      </c>
    </row>
    <row r="471" spans="1:51" x14ac:dyDescent="0.35">
      <c r="A471" s="163">
        <v>461</v>
      </c>
      <c r="B471" s="58"/>
      <c r="C471" s="58"/>
      <c r="D471" s="69"/>
      <c r="E471" s="69"/>
      <c r="F471" s="192" t="str">
        <f t="shared" si="22"/>
        <v/>
      </c>
      <c r="G471" s="69"/>
      <c r="H471" s="60"/>
      <c r="I471" s="60"/>
      <c r="J471" s="60"/>
      <c r="K471" s="58"/>
      <c r="L471" s="69"/>
      <c r="M471" s="69"/>
      <c r="N471" s="69"/>
      <c r="O471" s="69"/>
      <c r="P471" s="60"/>
      <c r="Q471" s="60"/>
      <c r="R471" s="58"/>
      <c r="S471" s="69"/>
      <c r="T471" s="69"/>
      <c r="U471" s="69"/>
      <c r="V471" s="61"/>
      <c r="W471" s="60"/>
      <c r="X471" s="61"/>
      <c r="Y471" s="60"/>
      <c r="Z471" s="61"/>
      <c r="AA471" s="61"/>
      <c r="AB471" s="60"/>
      <c r="AC471" s="60"/>
      <c r="AD471" s="20" t="str">
        <f t="shared" si="23"/>
        <v/>
      </c>
      <c r="AE471" s="60"/>
      <c r="AF471" s="193" t="str">
        <f t="shared" si="24"/>
        <v/>
      </c>
      <c r="AU471"/>
      <c r="AY471" s="81">
        <v>0</v>
      </c>
    </row>
    <row r="472" spans="1:51" x14ac:dyDescent="0.35">
      <c r="A472" s="163">
        <v>462</v>
      </c>
      <c r="B472" s="58"/>
      <c r="C472" s="58"/>
      <c r="D472" s="69"/>
      <c r="E472" s="69"/>
      <c r="F472" s="192" t="str">
        <f t="shared" si="22"/>
        <v/>
      </c>
      <c r="G472" s="69"/>
      <c r="H472" s="60"/>
      <c r="I472" s="60"/>
      <c r="J472" s="60"/>
      <c r="K472" s="58"/>
      <c r="L472" s="69"/>
      <c r="M472" s="69"/>
      <c r="N472" s="69"/>
      <c r="O472" s="69"/>
      <c r="P472" s="60"/>
      <c r="Q472" s="60"/>
      <c r="R472" s="58"/>
      <c r="S472" s="69"/>
      <c r="T472" s="69"/>
      <c r="U472" s="69"/>
      <c r="V472" s="61"/>
      <c r="W472" s="60"/>
      <c r="X472" s="61"/>
      <c r="Y472" s="60"/>
      <c r="Z472" s="61"/>
      <c r="AA472" s="61"/>
      <c r="AB472" s="60"/>
      <c r="AC472" s="60"/>
      <c r="AD472" s="20" t="str">
        <f t="shared" si="23"/>
        <v/>
      </c>
      <c r="AE472" s="60"/>
      <c r="AF472" s="193" t="str">
        <f t="shared" si="24"/>
        <v/>
      </c>
      <c r="AU472"/>
      <c r="AY472" s="81">
        <v>0</v>
      </c>
    </row>
    <row r="473" spans="1:51" x14ac:dyDescent="0.35">
      <c r="A473" s="163">
        <v>463</v>
      </c>
      <c r="B473" s="58"/>
      <c r="C473" s="58"/>
      <c r="D473" s="69"/>
      <c r="E473" s="69"/>
      <c r="F473" s="192" t="str">
        <f t="shared" si="22"/>
        <v/>
      </c>
      <c r="G473" s="69"/>
      <c r="H473" s="60"/>
      <c r="I473" s="60"/>
      <c r="J473" s="60"/>
      <c r="K473" s="58"/>
      <c r="L473" s="69"/>
      <c r="M473" s="69"/>
      <c r="N473" s="69"/>
      <c r="O473" s="69"/>
      <c r="P473" s="60"/>
      <c r="Q473" s="60"/>
      <c r="R473" s="58"/>
      <c r="S473" s="69"/>
      <c r="T473" s="69"/>
      <c r="U473" s="69"/>
      <c r="V473" s="61"/>
      <c r="W473" s="60"/>
      <c r="X473" s="61"/>
      <c r="Y473" s="60"/>
      <c r="Z473" s="61"/>
      <c r="AA473" s="61"/>
      <c r="AB473" s="60"/>
      <c r="AC473" s="60"/>
      <c r="AD473" s="20" t="str">
        <f t="shared" si="23"/>
        <v/>
      </c>
      <c r="AE473" s="60"/>
      <c r="AF473" s="193" t="str">
        <f t="shared" si="24"/>
        <v/>
      </c>
      <c r="AU473"/>
      <c r="AY473" s="81">
        <v>0</v>
      </c>
    </row>
    <row r="474" spans="1:51" x14ac:dyDescent="0.35">
      <c r="A474" s="163">
        <v>464</v>
      </c>
      <c r="B474" s="58"/>
      <c r="C474" s="58"/>
      <c r="D474" s="69"/>
      <c r="E474" s="69"/>
      <c r="F474" s="192" t="str">
        <f t="shared" si="22"/>
        <v/>
      </c>
      <c r="G474" s="69"/>
      <c r="H474" s="60"/>
      <c r="I474" s="60"/>
      <c r="J474" s="60"/>
      <c r="K474" s="58"/>
      <c r="L474" s="69"/>
      <c r="M474" s="69"/>
      <c r="N474" s="69"/>
      <c r="O474" s="69"/>
      <c r="P474" s="60"/>
      <c r="Q474" s="60"/>
      <c r="R474" s="58"/>
      <c r="S474" s="69"/>
      <c r="T474" s="69"/>
      <c r="U474" s="69"/>
      <c r="V474" s="61"/>
      <c r="W474" s="60"/>
      <c r="X474" s="61"/>
      <c r="Y474" s="60"/>
      <c r="Z474" s="61"/>
      <c r="AA474" s="61"/>
      <c r="AB474" s="60"/>
      <c r="AC474" s="60"/>
      <c r="AD474" s="20" t="str">
        <f t="shared" si="23"/>
        <v/>
      </c>
      <c r="AE474" s="60"/>
      <c r="AF474" s="193" t="str">
        <f t="shared" si="24"/>
        <v/>
      </c>
      <c r="AU474"/>
      <c r="AY474" s="81">
        <v>0</v>
      </c>
    </row>
    <row r="475" spans="1:51" x14ac:dyDescent="0.35">
      <c r="A475" s="163">
        <v>465</v>
      </c>
      <c r="B475" s="58"/>
      <c r="C475" s="58"/>
      <c r="D475" s="69"/>
      <c r="E475" s="69"/>
      <c r="F475" s="192" t="str">
        <f t="shared" si="22"/>
        <v/>
      </c>
      <c r="G475" s="69"/>
      <c r="H475" s="60"/>
      <c r="I475" s="60"/>
      <c r="J475" s="60"/>
      <c r="K475" s="58"/>
      <c r="L475" s="69"/>
      <c r="M475" s="69"/>
      <c r="N475" s="69"/>
      <c r="O475" s="69"/>
      <c r="P475" s="60"/>
      <c r="Q475" s="60"/>
      <c r="R475" s="58"/>
      <c r="S475" s="69"/>
      <c r="T475" s="69"/>
      <c r="U475" s="69"/>
      <c r="V475" s="61"/>
      <c r="W475" s="60"/>
      <c r="X475" s="61"/>
      <c r="Y475" s="60"/>
      <c r="Z475" s="61"/>
      <c r="AA475" s="61"/>
      <c r="AB475" s="60"/>
      <c r="AC475" s="60"/>
      <c r="AD475" s="20" t="str">
        <f t="shared" si="23"/>
        <v/>
      </c>
      <c r="AE475" s="60"/>
      <c r="AF475" s="193" t="str">
        <f t="shared" si="24"/>
        <v/>
      </c>
      <c r="AU475"/>
      <c r="AY475" s="81">
        <v>0</v>
      </c>
    </row>
    <row r="476" spans="1:51" x14ac:dyDescent="0.35">
      <c r="A476" s="163">
        <v>466</v>
      </c>
      <c r="B476" s="58"/>
      <c r="C476" s="58"/>
      <c r="D476" s="69"/>
      <c r="E476" s="69"/>
      <c r="F476" s="192" t="str">
        <f t="shared" si="22"/>
        <v/>
      </c>
      <c r="G476" s="69"/>
      <c r="H476" s="60"/>
      <c r="I476" s="60"/>
      <c r="J476" s="60"/>
      <c r="K476" s="58"/>
      <c r="L476" s="69"/>
      <c r="M476" s="69"/>
      <c r="N476" s="69"/>
      <c r="O476" s="69"/>
      <c r="P476" s="60"/>
      <c r="Q476" s="60"/>
      <c r="R476" s="58"/>
      <c r="S476" s="69"/>
      <c r="T476" s="69"/>
      <c r="U476" s="69"/>
      <c r="V476" s="61"/>
      <c r="W476" s="60"/>
      <c r="X476" s="61"/>
      <c r="Y476" s="60"/>
      <c r="Z476" s="61"/>
      <c r="AA476" s="61"/>
      <c r="AB476" s="60"/>
      <c r="AC476" s="60"/>
      <c r="AD476" s="20" t="str">
        <f t="shared" si="23"/>
        <v/>
      </c>
      <c r="AE476" s="60"/>
      <c r="AF476" s="193" t="str">
        <f t="shared" si="24"/>
        <v/>
      </c>
      <c r="AU476"/>
      <c r="AY476" s="81">
        <v>0</v>
      </c>
    </row>
    <row r="477" spans="1:51" x14ac:dyDescent="0.35">
      <c r="A477" s="163">
        <v>467</v>
      </c>
      <c r="B477" s="58"/>
      <c r="C477" s="58"/>
      <c r="D477" s="69"/>
      <c r="E477" s="69"/>
      <c r="F477" s="192" t="str">
        <f t="shared" si="22"/>
        <v/>
      </c>
      <c r="G477" s="69"/>
      <c r="H477" s="60"/>
      <c r="I477" s="60"/>
      <c r="J477" s="60"/>
      <c r="K477" s="58"/>
      <c r="L477" s="69"/>
      <c r="M477" s="69"/>
      <c r="N477" s="69"/>
      <c r="O477" s="69"/>
      <c r="P477" s="60"/>
      <c r="Q477" s="60"/>
      <c r="R477" s="58"/>
      <c r="S477" s="69"/>
      <c r="T477" s="69"/>
      <c r="U477" s="69"/>
      <c r="V477" s="61"/>
      <c r="W477" s="60"/>
      <c r="X477" s="61"/>
      <c r="Y477" s="60"/>
      <c r="Z477" s="61"/>
      <c r="AA477" s="61"/>
      <c r="AB477" s="60"/>
      <c r="AC477" s="60"/>
      <c r="AD477" s="20" t="str">
        <f t="shared" si="23"/>
        <v/>
      </c>
      <c r="AE477" s="60"/>
      <c r="AF477" s="193" t="str">
        <f t="shared" si="24"/>
        <v/>
      </c>
      <c r="AU477"/>
      <c r="AY477" s="81">
        <v>0</v>
      </c>
    </row>
    <row r="478" spans="1:51" x14ac:dyDescent="0.35">
      <c r="A478" s="163">
        <v>468</v>
      </c>
      <c r="B478" s="58"/>
      <c r="C478" s="58"/>
      <c r="D478" s="69"/>
      <c r="E478" s="69"/>
      <c r="F478" s="192" t="str">
        <f t="shared" si="22"/>
        <v/>
      </c>
      <c r="G478" s="69"/>
      <c r="H478" s="60"/>
      <c r="I478" s="60"/>
      <c r="J478" s="60"/>
      <c r="K478" s="58"/>
      <c r="L478" s="69"/>
      <c r="M478" s="69"/>
      <c r="N478" s="69"/>
      <c r="O478" s="69"/>
      <c r="P478" s="60"/>
      <c r="Q478" s="60"/>
      <c r="R478" s="58"/>
      <c r="S478" s="69"/>
      <c r="T478" s="69"/>
      <c r="U478" s="69"/>
      <c r="V478" s="61"/>
      <c r="W478" s="60"/>
      <c r="X478" s="61"/>
      <c r="Y478" s="60"/>
      <c r="Z478" s="61"/>
      <c r="AA478" s="61"/>
      <c r="AB478" s="60"/>
      <c r="AC478" s="60"/>
      <c r="AD478" s="20" t="str">
        <f t="shared" si="23"/>
        <v/>
      </c>
      <c r="AE478" s="60"/>
      <c r="AF478" s="193" t="str">
        <f t="shared" si="24"/>
        <v/>
      </c>
      <c r="AU478"/>
      <c r="AY478" s="81">
        <v>0</v>
      </c>
    </row>
    <row r="479" spans="1:51" x14ac:dyDescent="0.35">
      <c r="A479" s="163">
        <v>469</v>
      </c>
      <c r="B479" s="58"/>
      <c r="C479" s="58"/>
      <c r="D479" s="69"/>
      <c r="E479" s="69"/>
      <c r="F479" s="192" t="str">
        <f t="shared" si="22"/>
        <v/>
      </c>
      <c r="G479" s="69"/>
      <c r="H479" s="60"/>
      <c r="I479" s="60"/>
      <c r="J479" s="60"/>
      <c r="K479" s="58"/>
      <c r="L479" s="69"/>
      <c r="M479" s="69"/>
      <c r="N479" s="69"/>
      <c r="O479" s="69"/>
      <c r="P479" s="60"/>
      <c r="Q479" s="60"/>
      <c r="R479" s="58"/>
      <c r="S479" s="69"/>
      <c r="T479" s="69"/>
      <c r="U479" s="69"/>
      <c r="V479" s="61"/>
      <c r="W479" s="60"/>
      <c r="X479" s="61"/>
      <c r="Y479" s="60"/>
      <c r="Z479" s="61"/>
      <c r="AA479" s="61"/>
      <c r="AB479" s="60"/>
      <c r="AC479" s="60"/>
      <c r="AD479" s="20" t="str">
        <f t="shared" si="23"/>
        <v/>
      </c>
      <c r="AE479" s="60"/>
      <c r="AF479" s="193" t="str">
        <f t="shared" si="24"/>
        <v/>
      </c>
      <c r="AU479"/>
      <c r="AY479" s="81">
        <v>0</v>
      </c>
    </row>
    <row r="480" spans="1:51" x14ac:dyDescent="0.35">
      <c r="A480" s="163">
        <v>470</v>
      </c>
      <c r="B480" s="58"/>
      <c r="C480" s="58"/>
      <c r="D480" s="69"/>
      <c r="E480" s="69"/>
      <c r="F480" s="192" t="str">
        <f t="shared" si="22"/>
        <v/>
      </c>
      <c r="G480" s="69"/>
      <c r="H480" s="60"/>
      <c r="I480" s="60"/>
      <c r="J480" s="60"/>
      <c r="K480" s="58"/>
      <c r="L480" s="69"/>
      <c r="M480" s="69"/>
      <c r="N480" s="69"/>
      <c r="O480" s="69"/>
      <c r="P480" s="60"/>
      <c r="Q480" s="60"/>
      <c r="R480" s="58"/>
      <c r="S480" s="69"/>
      <c r="T480" s="69"/>
      <c r="U480" s="69"/>
      <c r="V480" s="61"/>
      <c r="W480" s="60"/>
      <c r="X480" s="61"/>
      <c r="Y480" s="60"/>
      <c r="Z480" s="61"/>
      <c r="AA480" s="61"/>
      <c r="AB480" s="60"/>
      <c r="AC480" s="60"/>
      <c r="AD480" s="20" t="str">
        <f t="shared" si="23"/>
        <v/>
      </c>
      <c r="AE480" s="60"/>
      <c r="AF480" s="193" t="str">
        <f t="shared" si="24"/>
        <v/>
      </c>
      <c r="AU480"/>
      <c r="AY480" s="81">
        <v>0</v>
      </c>
    </row>
    <row r="481" spans="1:51" x14ac:dyDescent="0.35">
      <c r="A481" s="163">
        <v>471</v>
      </c>
      <c r="B481" s="58"/>
      <c r="C481" s="58"/>
      <c r="D481" s="69"/>
      <c r="E481" s="69"/>
      <c r="F481" s="192" t="str">
        <f t="shared" si="22"/>
        <v/>
      </c>
      <c r="G481" s="69"/>
      <c r="H481" s="60"/>
      <c r="I481" s="60"/>
      <c r="J481" s="60"/>
      <c r="K481" s="58"/>
      <c r="L481" s="69"/>
      <c r="M481" s="69"/>
      <c r="N481" s="69"/>
      <c r="O481" s="69"/>
      <c r="P481" s="60"/>
      <c r="Q481" s="60"/>
      <c r="R481" s="58"/>
      <c r="S481" s="69"/>
      <c r="T481" s="69"/>
      <c r="U481" s="69"/>
      <c r="V481" s="61"/>
      <c r="W481" s="60"/>
      <c r="X481" s="61"/>
      <c r="Y481" s="60"/>
      <c r="Z481" s="61"/>
      <c r="AA481" s="61"/>
      <c r="AB481" s="60"/>
      <c r="AC481" s="60"/>
      <c r="AD481" s="20" t="str">
        <f t="shared" si="23"/>
        <v/>
      </c>
      <c r="AE481" s="60"/>
      <c r="AF481" s="193" t="str">
        <f t="shared" si="24"/>
        <v/>
      </c>
      <c r="AU481"/>
      <c r="AY481" s="81">
        <v>0</v>
      </c>
    </row>
    <row r="482" spans="1:51" x14ac:dyDescent="0.35">
      <c r="A482" s="163">
        <v>472</v>
      </c>
      <c r="B482" s="58"/>
      <c r="C482" s="58"/>
      <c r="D482" s="69"/>
      <c r="E482" s="69"/>
      <c r="F482" s="192" t="str">
        <f t="shared" si="22"/>
        <v/>
      </c>
      <c r="G482" s="69"/>
      <c r="H482" s="60"/>
      <c r="I482" s="60"/>
      <c r="J482" s="60"/>
      <c r="K482" s="58"/>
      <c r="L482" s="69"/>
      <c r="M482" s="69"/>
      <c r="N482" s="69"/>
      <c r="O482" s="69"/>
      <c r="P482" s="60"/>
      <c r="Q482" s="60"/>
      <c r="R482" s="58"/>
      <c r="S482" s="69"/>
      <c r="T482" s="69"/>
      <c r="U482" s="69"/>
      <c r="V482" s="61"/>
      <c r="W482" s="60"/>
      <c r="X482" s="61"/>
      <c r="Y482" s="60"/>
      <c r="Z482" s="61"/>
      <c r="AA482" s="61"/>
      <c r="AB482" s="60"/>
      <c r="AC482" s="60"/>
      <c r="AD482" s="20" t="str">
        <f t="shared" si="23"/>
        <v/>
      </c>
      <c r="AE482" s="60"/>
      <c r="AF482" s="193" t="str">
        <f t="shared" si="24"/>
        <v/>
      </c>
      <c r="AU482"/>
      <c r="AY482" s="81">
        <v>0</v>
      </c>
    </row>
    <row r="483" spans="1:51" x14ac:dyDescent="0.35">
      <c r="A483" s="163">
        <v>473</v>
      </c>
      <c r="B483" s="58"/>
      <c r="C483" s="58"/>
      <c r="D483" s="69"/>
      <c r="E483" s="69"/>
      <c r="F483" s="192" t="str">
        <f t="shared" si="22"/>
        <v/>
      </c>
      <c r="G483" s="69"/>
      <c r="H483" s="60"/>
      <c r="I483" s="60"/>
      <c r="J483" s="60"/>
      <c r="K483" s="58"/>
      <c r="L483" s="69"/>
      <c r="M483" s="69"/>
      <c r="N483" s="69"/>
      <c r="O483" s="69"/>
      <c r="P483" s="60"/>
      <c r="Q483" s="60"/>
      <c r="R483" s="58"/>
      <c r="S483" s="69"/>
      <c r="T483" s="69"/>
      <c r="U483" s="69"/>
      <c r="V483" s="61"/>
      <c r="W483" s="60"/>
      <c r="X483" s="61"/>
      <c r="Y483" s="60"/>
      <c r="Z483" s="61"/>
      <c r="AA483" s="61"/>
      <c r="AB483" s="60"/>
      <c r="AC483" s="60"/>
      <c r="AD483" s="20" t="str">
        <f t="shared" si="23"/>
        <v/>
      </c>
      <c r="AE483" s="60"/>
      <c r="AF483" s="193" t="str">
        <f t="shared" si="24"/>
        <v/>
      </c>
      <c r="AU483"/>
      <c r="AY483" s="79">
        <v>0</v>
      </c>
    </row>
    <row r="484" spans="1:51" x14ac:dyDescent="0.35">
      <c r="A484" s="163">
        <v>474</v>
      </c>
      <c r="B484" s="58"/>
      <c r="C484" s="58"/>
      <c r="D484" s="69"/>
      <c r="E484" s="69"/>
      <c r="F484" s="192" t="str">
        <f t="shared" si="22"/>
        <v/>
      </c>
      <c r="G484" s="69"/>
      <c r="H484" s="60"/>
      <c r="I484" s="60"/>
      <c r="J484" s="60"/>
      <c r="K484" s="58"/>
      <c r="L484" s="69"/>
      <c r="M484" s="69"/>
      <c r="N484" s="69"/>
      <c r="O484" s="69"/>
      <c r="P484" s="60"/>
      <c r="Q484" s="60"/>
      <c r="R484" s="58"/>
      <c r="S484" s="69"/>
      <c r="T484" s="69"/>
      <c r="U484" s="69"/>
      <c r="V484" s="61"/>
      <c r="W484" s="60"/>
      <c r="X484" s="61"/>
      <c r="Y484" s="60"/>
      <c r="Z484" s="61"/>
      <c r="AA484" s="61"/>
      <c r="AB484" s="60"/>
      <c r="AC484" s="60"/>
      <c r="AD484" s="20" t="str">
        <f t="shared" si="23"/>
        <v/>
      </c>
      <c r="AE484" s="60"/>
      <c r="AF484" s="193" t="str">
        <f t="shared" si="24"/>
        <v/>
      </c>
      <c r="AU484"/>
      <c r="AY484" s="79">
        <v>0</v>
      </c>
    </row>
    <row r="485" spans="1:51" x14ac:dyDescent="0.35">
      <c r="A485" s="163">
        <v>475</v>
      </c>
      <c r="B485" s="58"/>
      <c r="C485" s="58"/>
      <c r="D485" s="69"/>
      <c r="E485" s="69"/>
      <c r="F485" s="192" t="str">
        <f t="shared" si="22"/>
        <v/>
      </c>
      <c r="G485" s="69"/>
      <c r="H485" s="60"/>
      <c r="I485" s="60"/>
      <c r="J485" s="60"/>
      <c r="K485" s="58"/>
      <c r="L485" s="69"/>
      <c r="M485" s="69"/>
      <c r="N485" s="69"/>
      <c r="O485" s="69"/>
      <c r="P485" s="60"/>
      <c r="Q485" s="60"/>
      <c r="R485" s="58"/>
      <c r="S485" s="69"/>
      <c r="T485" s="69"/>
      <c r="U485" s="69"/>
      <c r="V485" s="61"/>
      <c r="W485" s="60"/>
      <c r="X485" s="61"/>
      <c r="Y485" s="60"/>
      <c r="Z485" s="61"/>
      <c r="AA485" s="61"/>
      <c r="AB485" s="60"/>
      <c r="AC485" s="60"/>
      <c r="AD485" s="20" t="str">
        <f t="shared" si="23"/>
        <v/>
      </c>
      <c r="AE485" s="60"/>
      <c r="AF485" s="193" t="str">
        <f t="shared" si="24"/>
        <v/>
      </c>
      <c r="AU485"/>
      <c r="AY485" s="79">
        <v>0</v>
      </c>
    </row>
    <row r="486" spans="1:51" x14ac:dyDescent="0.35">
      <c r="A486" s="163">
        <v>476</v>
      </c>
      <c r="B486" s="58"/>
      <c r="C486" s="58"/>
      <c r="D486" s="69"/>
      <c r="E486" s="69"/>
      <c r="F486" s="192" t="str">
        <f t="shared" si="22"/>
        <v/>
      </c>
      <c r="G486" s="69"/>
      <c r="H486" s="60"/>
      <c r="I486" s="60"/>
      <c r="J486" s="60"/>
      <c r="K486" s="58"/>
      <c r="L486" s="69"/>
      <c r="M486" s="69"/>
      <c r="N486" s="69"/>
      <c r="O486" s="69"/>
      <c r="P486" s="60"/>
      <c r="Q486" s="60"/>
      <c r="R486" s="58"/>
      <c r="S486" s="69"/>
      <c r="T486" s="69"/>
      <c r="U486" s="69"/>
      <c r="V486" s="61"/>
      <c r="W486" s="60"/>
      <c r="X486" s="61"/>
      <c r="Y486" s="60"/>
      <c r="Z486" s="61"/>
      <c r="AA486" s="61"/>
      <c r="AB486" s="60"/>
      <c r="AC486" s="60"/>
      <c r="AD486" s="20" t="str">
        <f t="shared" si="23"/>
        <v/>
      </c>
      <c r="AE486" s="60"/>
      <c r="AF486" s="193" t="str">
        <f t="shared" si="24"/>
        <v/>
      </c>
      <c r="AU486"/>
      <c r="AY486" s="79">
        <v>0</v>
      </c>
    </row>
    <row r="487" spans="1:51" x14ac:dyDescent="0.35">
      <c r="A487" s="163">
        <v>477</v>
      </c>
      <c r="B487" s="58"/>
      <c r="C487" s="58"/>
      <c r="D487" s="69"/>
      <c r="E487" s="69"/>
      <c r="F487" s="192" t="str">
        <f t="shared" si="22"/>
        <v/>
      </c>
      <c r="G487" s="69"/>
      <c r="H487" s="60"/>
      <c r="I487" s="60"/>
      <c r="J487" s="60"/>
      <c r="K487" s="58"/>
      <c r="L487" s="69"/>
      <c r="M487" s="69"/>
      <c r="N487" s="69"/>
      <c r="O487" s="69"/>
      <c r="P487" s="60"/>
      <c r="Q487" s="60"/>
      <c r="R487" s="58"/>
      <c r="S487" s="69"/>
      <c r="T487" s="69"/>
      <c r="U487" s="69"/>
      <c r="V487" s="61"/>
      <c r="W487" s="60"/>
      <c r="X487" s="61"/>
      <c r="Y487" s="60"/>
      <c r="Z487" s="61"/>
      <c r="AA487" s="61"/>
      <c r="AB487" s="60"/>
      <c r="AC487" s="60"/>
      <c r="AD487" s="20" t="str">
        <f t="shared" si="23"/>
        <v/>
      </c>
      <c r="AE487" s="60"/>
      <c r="AF487" s="193" t="str">
        <f t="shared" si="24"/>
        <v/>
      </c>
      <c r="AU487"/>
      <c r="AY487" s="79">
        <v>0</v>
      </c>
    </row>
    <row r="488" spans="1:51" x14ac:dyDescent="0.35">
      <c r="A488" s="163">
        <v>478</v>
      </c>
      <c r="B488" s="58"/>
      <c r="C488" s="58"/>
      <c r="D488" s="69"/>
      <c r="E488" s="69"/>
      <c r="F488" s="192" t="str">
        <f t="shared" si="22"/>
        <v/>
      </c>
      <c r="G488" s="69"/>
      <c r="H488" s="60"/>
      <c r="I488" s="60"/>
      <c r="J488" s="60"/>
      <c r="K488" s="58"/>
      <c r="L488" s="69"/>
      <c r="M488" s="69"/>
      <c r="N488" s="69"/>
      <c r="O488" s="69"/>
      <c r="P488" s="60"/>
      <c r="Q488" s="60"/>
      <c r="R488" s="58"/>
      <c r="S488" s="69"/>
      <c r="T488" s="69"/>
      <c r="U488" s="69"/>
      <c r="V488" s="61"/>
      <c r="W488" s="60"/>
      <c r="X488" s="61"/>
      <c r="Y488" s="60"/>
      <c r="Z488" s="61"/>
      <c r="AA488" s="61"/>
      <c r="AB488" s="60"/>
      <c r="AC488" s="60"/>
      <c r="AD488" s="20" t="str">
        <f t="shared" si="23"/>
        <v/>
      </c>
      <c r="AE488" s="60"/>
      <c r="AF488" s="193" t="str">
        <f t="shared" si="24"/>
        <v/>
      </c>
      <c r="AU488"/>
      <c r="AY488" s="79">
        <v>0</v>
      </c>
    </row>
    <row r="489" spans="1:51" x14ac:dyDescent="0.35">
      <c r="A489" s="163">
        <v>479</v>
      </c>
      <c r="B489" s="58"/>
      <c r="C489" s="58"/>
      <c r="D489" s="69"/>
      <c r="E489" s="69"/>
      <c r="F489" s="192" t="str">
        <f t="shared" si="22"/>
        <v/>
      </c>
      <c r="G489" s="69"/>
      <c r="H489" s="60"/>
      <c r="I489" s="60"/>
      <c r="J489" s="60"/>
      <c r="K489" s="58"/>
      <c r="L489" s="69"/>
      <c r="M489" s="69"/>
      <c r="N489" s="69"/>
      <c r="O489" s="69"/>
      <c r="P489" s="60"/>
      <c r="Q489" s="60"/>
      <c r="R489" s="58"/>
      <c r="S489" s="69"/>
      <c r="T489" s="69"/>
      <c r="U489" s="69"/>
      <c r="V489" s="61"/>
      <c r="W489" s="60"/>
      <c r="X489" s="61"/>
      <c r="Y489" s="60"/>
      <c r="Z489" s="61"/>
      <c r="AA489" s="61"/>
      <c r="AB489" s="60"/>
      <c r="AC489" s="60"/>
      <c r="AD489" s="20" t="str">
        <f t="shared" si="23"/>
        <v/>
      </c>
      <c r="AE489" s="60"/>
      <c r="AF489" s="193" t="str">
        <f t="shared" si="24"/>
        <v/>
      </c>
      <c r="AU489"/>
      <c r="AY489" s="79">
        <v>0</v>
      </c>
    </row>
    <row r="490" spans="1:51" x14ac:dyDescent="0.35">
      <c r="A490" s="163">
        <v>480</v>
      </c>
      <c r="B490" s="58"/>
      <c r="C490" s="58"/>
      <c r="D490" s="69"/>
      <c r="E490" s="69"/>
      <c r="F490" s="192" t="str">
        <f t="shared" si="22"/>
        <v/>
      </c>
      <c r="G490" s="69"/>
      <c r="H490" s="60"/>
      <c r="I490" s="60"/>
      <c r="J490" s="60"/>
      <c r="K490" s="58"/>
      <c r="L490" s="69"/>
      <c r="M490" s="69"/>
      <c r="N490" s="69"/>
      <c r="O490" s="69"/>
      <c r="P490" s="60"/>
      <c r="Q490" s="60"/>
      <c r="R490" s="58"/>
      <c r="S490" s="69"/>
      <c r="T490" s="69"/>
      <c r="U490" s="69"/>
      <c r="V490" s="61"/>
      <c r="W490" s="60"/>
      <c r="X490" s="61"/>
      <c r="Y490" s="60"/>
      <c r="Z490" s="61"/>
      <c r="AA490" s="61"/>
      <c r="AB490" s="60"/>
      <c r="AC490" s="60"/>
      <c r="AD490" s="20" t="str">
        <f t="shared" si="23"/>
        <v/>
      </c>
      <c r="AE490" s="60"/>
      <c r="AF490" s="193" t="str">
        <f t="shared" si="24"/>
        <v/>
      </c>
      <c r="AU490"/>
      <c r="AY490" s="79">
        <v>0</v>
      </c>
    </row>
    <row r="491" spans="1:51" x14ac:dyDescent="0.35">
      <c r="A491" s="163">
        <v>481</v>
      </c>
      <c r="B491" s="58"/>
      <c r="C491" s="58"/>
      <c r="D491" s="69"/>
      <c r="E491" s="69"/>
      <c r="F491" s="192" t="str">
        <f t="shared" si="22"/>
        <v/>
      </c>
      <c r="G491" s="69"/>
      <c r="H491" s="60"/>
      <c r="I491" s="60"/>
      <c r="J491" s="60"/>
      <c r="K491" s="58"/>
      <c r="L491" s="69"/>
      <c r="M491" s="69"/>
      <c r="N491" s="69"/>
      <c r="O491" s="69"/>
      <c r="P491" s="60"/>
      <c r="Q491" s="60"/>
      <c r="R491" s="58"/>
      <c r="S491" s="69"/>
      <c r="T491" s="69"/>
      <c r="U491" s="69"/>
      <c r="V491" s="61"/>
      <c r="W491" s="60"/>
      <c r="X491" s="61"/>
      <c r="Y491" s="60"/>
      <c r="Z491" s="61"/>
      <c r="AA491" s="61"/>
      <c r="AB491" s="60"/>
      <c r="AC491" s="60"/>
      <c r="AD491" s="20" t="str">
        <f t="shared" si="23"/>
        <v/>
      </c>
      <c r="AE491" s="60"/>
      <c r="AF491" s="193" t="str">
        <f t="shared" si="24"/>
        <v/>
      </c>
      <c r="AU491"/>
      <c r="AY491" s="79">
        <v>0</v>
      </c>
    </row>
    <row r="492" spans="1:51" x14ac:dyDescent="0.35">
      <c r="A492" s="163">
        <v>482</v>
      </c>
      <c r="B492" s="58"/>
      <c r="C492" s="58"/>
      <c r="D492" s="69"/>
      <c r="E492" s="69"/>
      <c r="F492" s="192" t="str">
        <f t="shared" si="22"/>
        <v/>
      </c>
      <c r="G492" s="69"/>
      <c r="H492" s="60"/>
      <c r="I492" s="60"/>
      <c r="J492" s="60"/>
      <c r="K492" s="58"/>
      <c r="L492" s="69"/>
      <c r="M492" s="69"/>
      <c r="N492" s="69"/>
      <c r="O492" s="69"/>
      <c r="P492" s="60"/>
      <c r="Q492" s="60"/>
      <c r="R492" s="58"/>
      <c r="S492" s="69"/>
      <c r="T492" s="69"/>
      <c r="U492" s="69"/>
      <c r="V492" s="61"/>
      <c r="W492" s="60"/>
      <c r="X492" s="61"/>
      <c r="Y492" s="60"/>
      <c r="Z492" s="61"/>
      <c r="AA492" s="61"/>
      <c r="AB492" s="60"/>
      <c r="AC492" s="60"/>
      <c r="AD492" s="20" t="str">
        <f t="shared" si="23"/>
        <v/>
      </c>
      <c r="AE492" s="60"/>
      <c r="AF492" s="193" t="str">
        <f t="shared" si="24"/>
        <v/>
      </c>
      <c r="AU492"/>
      <c r="AY492" s="79">
        <v>0</v>
      </c>
    </row>
    <row r="493" spans="1:51" x14ac:dyDescent="0.35">
      <c r="A493" s="163">
        <v>483</v>
      </c>
      <c r="B493" s="58"/>
      <c r="C493" s="58"/>
      <c r="D493" s="69"/>
      <c r="E493" s="69"/>
      <c r="F493" s="192" t="str">
        <f t="shared" si="22"/>
        <v/>
      </c>
      <c r="G493" s="69"/>
      <c r="H493" s="60"/>
      <c r="I493" s="60"/>
      <c r="J493" s="60"/>
      <c r="K493" s="58"/>
      <c r="L493" s="69"/>
      <c r="M493" s="69"/>
      <c r="N493" s="69"/>
      <c r="O493" s="69"/>
      <c r="P493" s="60"/>
      <c r="Q493" s="60"/>
      <c r="R493" s="58"/>
      <c r="S493" s="69"/>
      <c r="T493" s="69"/>
      <c r="U493" s="69"/>
      <c r="V493" s="61"/>
      <c r="W493" s="60"/>
      <c r="X493" s="61"/>
      <c r="Y493" s="60"/>
      <c r="Z493" s="61"/>
      <c r="AA493" s="61"/>
      <c r="AB493" s="60"/>
      <c r="AC493" s="60"/>
      <c r="AD493" s="20" t="str">
        <f t="shared" si="23"/>
        <v/>
      </c>
      <c r="AE493" s="60"/>
      <c r="AF493" s="193" t="str">
        <f t="shared" si="24"/>
        <v/>
      </c>
      <c r="AU493"/>
      <c r="AY493" s="79">
        <v>0</v>
      </c>
    </row>
    <row r="494" spans="1:51" x14ac:dyDescent="0.35">
      <c r="A494" s="163">
        <v>484</v>
      </c>
      <c r="B494" s="58"/>
      <c r="C494" s="58"/>
      <c r="D494" s="69"/>
      <c r="E494" s="69"/>
      <c r="F494" s="192" t="str">
        <f t="shared" si="22"/>
        <v/>
      </c>
      <c r="G494" s="69"/>
      <c r="H494" s="60"/>
      <c r="I494" s="60"/>
      <c r="J494" s="60"/>
      <c r="K494" s="58"/>
      <c r="L494" s="69"/>
      <c r="M494" s="69"/>
      <c r="N494" s="69"/>
      <c r="O494" s="69"/>
      <c r="P494" s="60"/>
      <c r="Q494" s="60"/>
      <c r="R494" s="58"/>
      <c r="S494" s="69"/>
      <c r="T494" s="69"/>
      <c r="U494" s="69"/>
      <c r="V494" s="61"/>
      <c r="W494" s="60"/>
      <c r="X494" s="61"/>
      <c r="Y494" s="60"/>
      <c r="Z494" s="61"/>
      <c r="AA494" s="61"/>
      <c r="AB494" s="60"/>
      <c r="AC494" s="60"/>
      <c r="AD494" s="20" t="str">
        <f t="shared" si="23"/>
        <v/>
      </c>
      <c r="AE494" s="60"/>
      <c r="AF494" s="193" t="str">
        <f t="shared" si="24"/>
        <v/>
      </c>
      <c r="AU494"/>
      <c r="AY494" s="79">
        <v>0</v>
      </c>
    </row>
    <row r="495" spans="1:51" x14ac:dyDescent="0.35">
      <c r="A495" s="163">
        <v>485</v>
      </c>
      <c r="B495" s="58"/>
      <c r="C495" s="58"/>
      <c r="D495" s="69"/>
      <c r="E495" s="69"/>
      <c r="F495" s="192" t="str">
        <f t="shared" si="22"/>
        <v/>
      </c>
      <c r="G495" s="69"/>
      <c r="H495" s="60"/>
      <c r="I495" s="60"/>
      <c r="J495" s="60"/>
      <c r="K495" s="58"/>
      <c r="L495" s="69"/>
      <c r="M495" s="69"/>
      <c r="N495" s="69"/>
      <c r="O495" s="69"/>
      <c r="P495" s="60"/>
      <c r="Q495" s="60"/>
      <c r="R495" s="58"/>
      <c r="S495" s="69"/>
      <c r="T495" s="69"/>
      <c r="U495" s="69"/>
      <c r="V495" s="61"/>
      <c r="W495" s="60"/>
      <c r="X495" s="61"/>
      <c r="Y495" s="60"/>
      <c r="Z495" s="61"/>
      <c r="AA495" s="61"/>
      <c r="AB495" s="60"/>
      <c r="AC495" s="60"/>
      <c r="AD495" s="20" t="str">
        <f t="shared" si="23"/>
        <v/>
      </c>
      <c r="AE495" s="60"/>
      <c r="AF495" s="193" t="str">
        <f t="shared" si="24"/>
        <v/>
      </c>
      <c r="AU495"/>
      <c r="AY495" s="79">
        <v>0</v>
      </c>
    </row>
    <row r="496" spans="1:51" x14ac:dyDescent="0.35">
      <c r="A496" s="163">
        <v>486</v>
      </c>
      <c r="B496" s="58"/>
      <c r="C496" s="58"/>
      <c r="D496" s="69"/>
      <c r="E496" s="69"/>
      <c r="F496" s="192" t="str">
        <f t="shared" si="22"/>
        <v/>
      </c>
      <c r="G496" s="69"/>
      <c r="H496" s="60"/>
      <c r="I496" s="60"/>
      <c r="J496" s="60"/>
      <c r="K496" s="58"/>
      <c r="L496" s="69"/>
      <c r="M496" s="69"/>
      <c r="N496" s="69"/>
      <c r="O496" s="69"/>
      <c r="P496" s="60"/>
      <c r="Q496" s="60"/>
      <c r="R496" s="58"/>
      <c r="S496" s="69"/>
      <c r="T496" s="69"/>
      <c r="U496" s="69"/>
      <c r="V496" s="61"/>
      <c r="W496" s="60"/>
      <c r="X496" s="61"/>
      <c r="Y496" s="60"/>
      <c r="Z496" s="61"/>
      <c r="AA496" s="61"/>
      <c r="AB496" s="60"/>
      <c r="AC496" s="60"/>
      <c r="AD496" s="20" t="str">
        <f t="shared" si="23"/>
        <v/>
      </c>
      <c r="AE496" s="60"/>
      <c r="AF496" s="193" t="str">
        <f t="shared" si="24"/>
        <v/>
      </c>
      <c r="AU496"/>
      <c r="AY496" s="79">
        <v>0</v>
      </c>
    </row>
    <row r="497" spans="1:51" x14ac:dyDescent="0.35">
      <c r="A497" s="163">
        <v>487</v>
      </c>
      <c r="B497" s="58"/>
      <c r="C497" s="58"/>
      <c r="D497" s="69"/>
      <c r="E497" s="69"/>
      <c r="F497" s="192" t="str">
        <f t="shared" si="22"/>
        <v/>
      </c>
      <c r="G497" s="69"/>
      <c r="H497" s="60"/>
      <c r="I497" s="60"/>
      <c r="J497" s="60"/>
      <c r="K497" s="58"/>
      <c r="L497" s="69"/>
      <c r="M497" s="69"/>
      <c r="N497" s="69"/>
      <c r="O497" s="69"/>
      <c r="P497" s="60"/>
      <c r="Q497" s="60"/>
      <c r="R497" s="58"/>
      <c r="S497" s="69"/>
      <c r="T497" s="69"/>
      <c r="U497" s="69"/>
      <c r="V497" s="61"/>
      <c r="W497" s="60"/>
      <c r="X497" s="61"/>
      <c r="Y497" s="60"/>
      <c r="Z497" s="61"/>
      <c r="AA497" s="61"/>
      <c r="AB497" s="60"/>
      <c r="AC497" s="60"/>
      <c r="AD497" s="20" t="str">
        <f t="shared" si="23"/>
        <v/>
      </c>
      <c r="AE497" s="60"/>
      <c r="AF497" s="193" t="str">
        <f t="shared" si="24"/>
        <v/>
      </c>
      <c r="AU497"/>
      <c r="AY497" s="79">
        <v>0</v>
      </c>
    </row>
    <row r="498" spans="1:51" x14ac:dyDescent="0.35">
      <c r="A498" s="163">
        <v>488</v>
      </c>
      <c r="B498" s="58"/>
      <c r="C498" s="58"/>
      <c r="D498" s="69"/>
      <c r="E498" s="69"/>
      <c r="F498" s="192" t="str">
        <f t="shared" si="22"/>
        <v/>
      </c>
      <c r="G498" s="69"/>
      <c r="H498" s="60"/>
      <c r="I498" s="60"/>
      <c r="J498" s="60"/>
      <c r="K498" s="58"/>
      <c r="L498" s="69"/>
      <c r="M498" s="69"/>
      <c r="N498" s="69"/>
      <c r="O498" s="69"/>
      <c r="P498" s="60"/>
      <c r="Q498" s="60"/>
      <c r="R498" s="58"/>
      <c r="S498" s="69"/>
      <c r="T498" s="69"/>
      <c r="U498" s="69"/>
      <c r="V498" s="61"/>
      <c r="W498" s="60"/>
      <c r="X498" s="61"/>
      <c r="Y498" s="60"/>
      <c r="Z498" s="61"/>
      <c r="AA498" s="61"/>
      <c r="AB498" s="60"/>
      <c r="AC498" s="60"/>
      <c r="AD498" s="20" t="str">
        <f t="shared" si="23"/>
        <v/>
      </c>
      <c r="AE498" s="60"/>
      <c r="AF498" s="193" t="str">
        <f t="shared" si="24"/>
        <v/>
      </c>
      <c r="AU498"/>
      <c r="AY498" s="79">
        <v>0</v>
      </c>
    </row>
    <row r="499" spans="1:51" x14ac:dyDescent="0.35">
      <c r="A499" s="163">
        <v>489</v>
      </c>
      <c r="B499" s="58"/>
      <c r="C499" s="58"/>
      <c r="D499" s="69"/>
      <c r="E499" s="69"/>
      <c r="F499" s="192" t="str">
        <f t="shared" si="22"/>
        <v/>
      </c>
      <c r="G499" s="69"/>
      <c r="H499" s="60"/>
      <c r="I499" s="60"/>
      <c r="J499" s="60"/>
      <c r="K499" s="58"/>
      <c r="L499" s="69"/>
      <c r="M499" s="69"/>
      <c r="N499" s="69"/>
      <c r="O499" s="69"/>
      <c r="P499" s="60"/>
      <c r="Q499" s="60"/>
      <c r="R499" s="58"/>
      <c r="S499" s="69"/>
      <c r="T499" s="69"/>
      <c r="U499" s="69"/>
      <c r="V499" s="61"/>
      <c r="W499" s="60"/>
      <c r="X499" s="61"/>
      <c r="Y499" s="60"/>
      <c r="Z499" s="61"/>
      <c r="AA499" s="61"/>
      <c r="AB499" s="60"/>
      <c r="AC499" s="60"/>
      <c r="AD499" s="20" t="str">
        <f t="shared" si="23"/>
        <v/>
      </c>
      <c r="AE499" s="60"/>
      <c r="AF499" s="193" t="str">
        <f t="shared" si="24"/>
        <v/>
      </c>
      <c r="AU499"/>
      <c r="AY499" s="79">
        <v>0</v>
      </c>
    </row>
    <row r="500" spans="1:51" x14ac:dyDescent="0.35">
      <c r="A500" s="163">
        <v>490</v>
      </c>
      <c r="B500" s="58"/>
      <c r="C500" s="58"/>
      <c r="D500" s="69"/>
      <c r="E500" s="69"/>
      <c r="F500" s="192" t="str">
        <f t="shared" si="22"/>
        <v/>
      </c>
      <c r="G500" s="69"/>
      <c r="H500" s="60"/>
      <c r="I500" s="60"/>
      <c r="J500" s="60"/>
      <c r="K500" s="58"/>
      <c r="L500" s="69"/>
      <c r="M500" s="69"/>
      <c r="N500" s="69"/>
      <c r="O500" s="69"/>
      <c r="P500" s="60"/>
      <c r="Q500" s="60"/>
      <c r="R500" s="58"/>
      <c r="S500" s="69"/>
      <c r="T500" s="69"/>
      <c r="U500" s="69"/>
      <c r="V500" s="61"/>
      <c r="W500" s="60"/>
      <c r="X500" s="61"/>
      <c r="Y500" s="60"/>
      <c r="Z500" s="61"/>
      <c r="AA500" s="61"/>
      <c r="AB500" s="60"/>
      <c r="AC500" s="60"/>
      <c r="AD500" s="20" t="str">
        <f t="shared" si="23"/>
        <v/>
      </c>
      <c r="AE500" s="60"/>
      <c r="AF500" s="193" t="str">
        <f t="shared" si="24"/>
        <v/>
      </c>
      <c r="AU500"/>
      <c r="AY500" s="79">
        <v>0</v>
      </c>
    </row>
    <row r="501" spans="1:51" x14ac:dyDescent="0.35">
      <c r="A501" s="163">
        <v>491</v>
      </c>
      <c r="B501" s="58"/>
      <c r="C501" s="58"/>
      <c r="D501" s="69"/>
      <c r="E501" s="69"/>
      <c r="F501" s="192" t="str">
        <f t="shared" si="22"/>
        <v/>
      </c>
      <c r="G501" s="69"/>
      <c r="H501" s="60"/>
      <c r="I501" s="60"/>
      <c r="J501" s="60"/>
      <c r="K501" s="58"/>
      <c r="L501" s="69"/>
      <c r="M501" s="69"/>
      <c r="N501" s="69"/>
      <c r="O501" s="69"/>
      <c r="P501" s="60"/>
      <c r="Q501" s="60"/>
      <c r="R501" s="58"/>
      <c r="S501" s="69"/>
      <c r="T501" s="69"/>
      <c r="U501" s="69"/>
      <c r="V501" s="61"/>
      <c r="W501" s="60"/>
      <c r="X501" s="61"/>
      <c r="Y501" s="60"/>
      <c r="Z501" s="61"/>
      <c r="AA501" s="61"/>
      <c r="AB501" s="60"/>
      <c r="AC501" s="60"/>
      <c r="AD501" s="20" t="str">
        <f t="shared" si="23"/>
        <v/>
      </c>
      <c r="AE501" s="60"/>
      <c r="AF501" s="193" t="str">
        <f t="shared" si="24"/>
        <v/>
      </c>
      <c r="AU501"/>
      <c r="AY501" s="79">
        <v>0</v>
      </c>
    </row>
    <row r="502" spans="1:51" x14ac:dyDescent="0.35">
      <c r="A502" s="163">
        <v>492</v>
      </c>
      <c r="B502" s="58"/>
      <c r="C502" s="58"/>
      <c r="D502" s="69"/>
      <c r="E502" s="69"/>
      <c r="F502" s="192" t="str">
        <f t="shared" si="22"/>
        <v/>
      </c>
      <c r="G502" s="69"/>
      <c r="H502" s="60"/>
      <c r="I502" s="60"/>
      <c r="J502" s="60"/>
      <c r="K502" s="58"/>
      <c r="L502" s="69"/>
      <c r="M502" s="69"/>
      <c r="N502" s="69"/>
      <c r="O502" s="69"/>
      <c r="P502" s="60"/>
      <c r="Q502" s="60"/>
      <c r="R502" s="58"/>
      <c r="S502" s="69"/>
      <c r="T502" s="69"/>
      <c r="U502" s="69"/>
      <c r="V502" s="61"/>
      <c r="W502" s="60"/>
      <c r="X502" s="61"/>
      <c r="Y502" s="60"/>
      <c r="Z502" s="61"/>
      <c r="AA502" s="61"/>
      <c r="AB502" s="60"/>
      <c r="AC502" s="60"/>
      <c r="AD502" s="20" t="str">
        <f t="shared" si="23"/>
        <v/>
      </c>
      <c r="AE502" s="60"/>
      <c r="AF502" s="193" t="str">
        <f t="shared" si="24"/>
        <v/>
      </c>
      <c r="AU502"/>
      <c r="AY502" s="79">
        <v>0</v>
      </c>
    </row>
    <row r="503" spans="1:51" x14ac:dyDescent="0.35">
      <c r="A503" s="163">
        <v>493</v>
      </c>
      <c r="B503" s="58"/>
      <c r="C503" s="58"/>
      <c r="D503" s="69"/>
      <c r="E503" s="69"/>
      <c r="F503" s="192" t="str">
        <f t="shared" si="22"/>
        <v/>
      </c>
      <c r="G503" s="69"/>
      <c r="H503" s="60"/>
      <c r="I503" s="60"/>
      <c r="J503" s="60"/>
      <c r="K503" s="58"/>
      <c r="L503" s="69"/>
      <c r="M503" s="69"/>
      <c r="N503" s="69"/>
      <c r="O503" s="69"/>
      <c r="P503" s="60"/>
      <c r="Q503" s="60"/>
      <c r="R503" s="58"/>
      <c r="S503" s="69"/>
      <c r="T503" s="69"/>
      <c r="U503" s="69"/>
      <c r="V503" s="61"/>
      <c r="W503" s="60"/>
      <c r="X503" s="61"/>
      <c r="Y503" s="60"/>
      <c r="Z503" s="61"/>
      <c r="AA503" s="61"/>
      <c r="AB503" s="60"/>
      <c r="AC503" s="60"/>
      <c r="AD503" s="20" t="str">
        <f t="shared" si="23"/>
        <v/>
      </c>
      <c r="AE503" s="60"/>
      <c r="AF503" s="193" t="str">
        <f t="shared" si="24"/>
        <v/>
      </c>
      <c r="AU503"/>
      <c r="AY503" s="79">
        <v>0</v>
      </c>
    </row>
    <row r="504" spans="1:51" x14ac:dyDescent="0.35">
      <c r="A504" s="163">
        <v>494</v>
      </c>
      <c r="B504" s="58"/>
      <c r="C504" s="58"/>
      <c r="D504" s="69"/>
      <c r="E504" s="69"/>
      <c r="F504" s="192" t="str">
        <f t="shared" si="22"/>
        <v/>
      </c>
      <c r="G504" s="69"/>
      <c r="H504" s="60"/>
      <c r="I504" s="60"/>
      <c r="J504" s="60"/>
      <c r="K504" s="58"/>
      <c r="L504" s="69"/>
      <c r="M504" s="69"/>
      <c r="N504" s="69"/>
      <c r="O504" s="69"/>
      <c r="P504" s="60"/>
      <c r="Q504" s="60"/>
      <c r="R504" s="58"/>
      <c r="S504" s="69"/>
      <c r="T504" s="69"/>
      <c r="U504" s="69"/>
      <c r="V504" s="61"/>
      <c r="W504" s="60"/>
      <c r="X504" s="61"/>
      <c r="Y504" s="60"/>
      <c r="Z504" s="61"/>
      <c r="AA504" s="61"/>
      <c r="AB504" s="60"/>
      <c r="AC504" s="60"/>
      <c r="AD504" s="20" t="str">
        <f t="shared" si="23"/>
        <v/>
      </c>
      <c r="AE504" s="60"/>
      <c r="AF504" s="193" t="str">
        <f t="shared" si="24"/>
        <v/>
      </c>
      <c r="AU504"/>
      <c r="AY504" s="79">
        <v>0</v>
      </c>
    </row>
    <row r="505" spans="1:51" x14ac:dyDescent="0.35">
      <c r="A505" s="163">
        <v>495</v>
      </c>
      <c r="B505" s="58"/>
      <c r="C505" s="58"/>
      <c r="D505" s="69"/>
      <c r="E505" s="69"/>
      <c r="F505" s="192" t="str">
        <f t="shared" si="22"/>
        <v/>
      </c>
      <c r="G505" s="69"/>
      <c r="H505" s="60"/>
      <c r="I505" s="60"/>
      <c r="J505" s="60"/>
      <c r="K505" s="58"/>
      <c r="L505" s="69"/>
      <c r="M505" s="69"/>
      <c r="N505" s="69"/>
      <c r="O505" s="69"/>
      <c r="P505" s="60"/>
      <c r="Q505" s="60"/>
      <c r="R505" s="58"/>
      <c r="S505" s="69"/>
      <c r="T505" s="69"/>
      <c r="U505" s="69"/>
      <c r="V505" s="61"/>
      <c r="W505" s="60"/>
      <c r="X505" s="61"/>
      <c r="Y505" s="60"/>
      <c r="Z505" s="61"/>
      <c r="AA505" s="61"/>
      <c r="AB505" s="60"/>
      <c r="AC505" s="60"/>
      <c r="AD505" s="20" t="str">
        <f t="shared" si="23"/>
        <v/>
      </c>
      <c r="AE505" s="60"/>
      <c r="AF505" s="193" t="str">
        <f t="shared" si="24"/>
        <v/>
      </c>
      <c r="AU505"/>
      <c r="AY505" s="79">
        <v>0</v>
      </c>
    </row>
    <row r="506" spans="1:51" x14ac:dyDescent="0.35">
      <c r="A506" s="163">
        <v>496</v>
      </c>
      <c r="B506" s="58"/>
      <c r="C506" s="58"/>
      <c r="D506" s="69"/>
      <c r="E506" s="69"/>
      <c r="F506" s="192" t="str">
        <f t="shared" si="22"/>
        <v/>
      </c>
      <c r="G506" s="69"/>
      <c r="H506" s="60"/>
      <c r="I506" s="60"/>
      <c r="J506" s="60"/>
      <c r="K506" s="58"/>
      <c r="L506" s="69"/>
      <c r="M506" s="69"/>
      <c r="N506" s="69"/>
      <c r="O506" s="69"/>
      <c r="P506" s="60"/>
      <c r="Q506" s="60"/>
      <c r="R506" s="58"/>
      <c r="S506" s="69"/>
      <c r="T506" s="69"/>
      <c r="U506" s="69"/>
      <c r="V506" s="61"/>
      <c r="W506" s="60"/>
      <c r="X506" s="61"/>
      <c r="Y506" s="60"/>
      <c r="Z506" s="61"/>
      <c r="AA506" s="61"/>
      <c r="AB506" s="60"/>
      <c r="AC506" s="60"/>
      <c r="AD506" s="20" t="str">
        <f t="shared" si="23"/>
        <v/>
      </c>
      <c r="AE506" s="60"/>
      <c r="AF506" s="193" t="str">
        <f t="shared" si="24"/>
        <v/>
      </c>
      <c r="AU506"/>
      <c r="AY506" s="79">
        <v>0</v>
      </c>
    </row>
    <row r="507" spans="1:51" x14ac:dyDescent="0.35">
      <c r="A507" s="163">
        <v>497</v>
      </c>
      <c r="B507" s="58"/>
      <c r="C507" s="58"/>
      <c r="D507" s="69"/>
      <c r="E507" s="69"/>
      <c r="F507" s="192" t="str">
        <f t="shared" si="22"/>
        <v/>
      </c>
      <c r="G507" s="69"/>
      <c r="H507" s="60"/>
      <c r="I507" s="60"/>
      <c r="J507" s="60"/>
      <c r="K507" s="58"/>
      <c r="L507" s="69"/>
      <c r="M507" s="69"/>
      <c r="N507" s="69"/>
      <c r="O507" s="69"/>
      <c r="P507" s="60"/>
      <c r="Q507" s="60"/>
      <c r="R507" s="58"/>
      <c r="S507" s="69"/>
      <c r="T507" s="69"/>
      <c r="U507" s="69"/>
      <c r="V507" s="61"/>
      <c r="W507" s="60"/>
      <c r="X507" s="61"/>
      <c r="Y507" s="60"/>
      <c r="Z507" s="61"/>
      <c r="AA507" s="61"/>
      <c r="AB507" s="60"/>
      <c r="AC507" s="60"/>
      <c r="AD507" s="20" t="str">
        <f t="shared" si="23"/>
        <v/>
      </c>
      <c r="AE507" s="60"/>
      <c r="AF507" s="193" t="str">
        <f t="shared" si="24"/>
        <v/>
      </c>
      <c r="AU507"/>
      <c r="AY507" s="79">
        <v>0</v>
      </c>
    </row>
    <row r="508" spans="1:51" x14ac:dyDescent="0.35">
      <c r="A508" s="163">
        <v>498</v>
      </c>
      <c r="B508" s="58"/>
      <c r="C508" s="58"/>
      <c r="D508" s="69"/>
      <c r="E508" s="69"/>
      <c r="F508" s="192" t="str">
        <f t="shared" si="22"/>
        <v/>
      </c>
      <c r="G508" s="69"/>
      <c r="H508" s="60"/>
      <c r="I508" s="60"/>
      <c r="J508" s="60"/>
      <c r="K508" s="58"/>
      <c r="L508" s="69"/>
      <c r="M508" s="69"/>
      <c r="N508" s="69"/>
      <c r="O508" s="69"/>
      <c r="P508" s="60"/>
      <c r="Q508" s="60"/>
      <c r="R508" s="58"/>
      <c r="S508" s="69"/>
      <c r="T508" s="69"/>
      <c r="U508" s="69"/>
      <c r="V508" s="61"/>
      <c r="W508" s="60"/>
      <c r="X508" s="61"/>
      <c r="Y508" s="60"/>
      <c r="Z508" s="61"/>
      <c r="AA508" s="61"/>
      <c r="AB508" s="60"/>
      <c r="AC508" s="60"/>
      <c r="AD508" s="20" t="str">
        <f t="shared" si="23"/>
        <v/>
      </c>
      <c r="AE508" s="60"/>
      <c r="AF508" s="193" t="str">
        <f t="shared" si="24"/>
        <v/>
      </c>
      <c r="AU508"/>
      <c r="AY508" s="79">
        <v>0</v>
      </c>
    </row>
    <row r="509" spans="1:51" x14ac:dyDescent="0.35">
      <c r="A509" s="163">
        <v>499</v>
      </c>
      <c r="B509" s="58"/>
      <c r="C509" s="58"/>
      <c r="D509" s="69"/>
      <c r="E509" s="69"/>
      <c r="F509" s="192" t="str">
        <f t="shared" si="22"/>
        <v/>
      </c>
      <c r="G509" s="69"/>
      <c r="H509" s="60"/>
      <c r="I509" s="60"/>
      <c r="J509" s="60"/>
      <c r="K509" s="58"/>
      <c r="L509" s="69"/>
      <c r="M509" s="69"/>
      <c r="N509" s="69"/>
      <c r="O509" s="69"/>
      <c r="P509" s="60"/>
      <c r="Q509" s="60"/>
      <c r="R509" s="58"/>
      <c r="S509" s="69"/>
      <c r="T509" s="69"/>
      <c r="U509" s="69"/>
      <c r="V509" s="61"/>
      <c r="W509" s="60"/>
      <c r="X509" s="61"/>
      <c r="Y509" s="60"/>
      <c r="Z509" s="61"/>
      <c r="AA509" s="61"/>
      <c r="AB509" s="60"/>
      <c r="AC509" s="60"/>
      <c r="AD509" s="20" t="str">
        <f t="shared" si="23"/>
        <v/>
      </c>
      <c r="AE509" s="60"/>
      <c r="AF509" s="193" t="str">
        <f t="shared" si="24"/>
        <v/>
      </c>
      <c r="AU509"/>
      <c r="AY509" s="79">
        <v>0</v>
      </c>
    </row>
    <row r="510" spans="1:51" x14ac:dyDescent="0.35">
      <c r="A510" s="163">
        <v>500</v>
      </c>
      <c r="B510" s="58"/>
      <c r="C510" s="58"/>
      <c r="D510" s="69"/>
      <c r="E510" s="69"/>
      <c r="F510" s="192" t="str">
        <f t="shared" si="22"/>
        <v/>
      </c>
      <c r="G510" s="69"/>
      <c r="H510" s="60"/>
      <c r="I510" s="60"/>
      <c r="J510" s="60"/>
      <c r="K510" s="58"/>
      <c r="L510" s="69"/>
      <c r="M510" s="69"/>
      <c r="N510" s="69"/>
      <c r="O510" s="69"/>
      <c r="P510" s="60"/>
      <c r="Q510" s="60"/>
      <c r="R510" s="58"/>
      <c r="S510" s="69"/>
      <c r="T510" s="69"/>
      <c r="U510" s="69"/>
      <c r="V510" s="61"/>
      <c r="W510" s="60"/>
      <c r="X510" s="61"/>
      <c r="Y510" s="60"/>
      <c r="Z510" s="61"/>
      <c r="AA510" s="61"/>
      <c r="AB510" s="60"/>
      <c r="AC510" s="60"/>
      <c r="AD510" s="20" t="str">
        <f t="shared" si="23"/>
        <v/>
      </c>
      <c r="AE510" s="60"/>
      <c r="AF510" s="193" t="str">
        <f t="shared" si="24"/>
        <v/>
      </c>
      <c r="AU510"/>
      <c r="AY510" s="79">
        <v>0</v>
      </c>
    </row>
    <row r="511" spans="1:51" x14ac:dyDescent="0.35">
      <c r="A511" s="163">
        <v>501</v>
      </c>
      <c r="B511" s="58"/>
      <c r="C511" s="58"/>
      <c r="D511" s="69"/>
      <c r="E511" s="69"/>
      <c r="F511" s="192" t="str">
        <f t="shared" si="22"/>
        <v/>
      </c>
      <c r="G511" s="69"/>
      <c r="H511" s="60"/>
      <c r="I511" s="60"/>
      <c r="J511" s="60"/>
      <c r="K511" s="58"/>
      <c r="L511" s="69"/>
      <c r="M511" s="69"/>
      <c r="N511" s="69"/>
      <c r="O511" s="69"/>
      <c r="P511" s="60"/>
      <c r="Q511" s="60"/>
      <c r="R511" s="58"/>
      <c r="S511" s="69"/>
      <c r="T511" s="69"/>
      <c r="U511" s="69"/>
      <c r="V511" s="61"/>
      <c r="W511" s="60"/>
      <c r="X511" s="61"/>
      <c r="Y511" s="60"/>
      <c r="Z511" s="61"/>
      <c r="AA511" s="61"/>
      <c r="AB511" s="60"/>
      <c r="AC511" s="60"/>
      <c r="AD511" s="20" t="str">
        <f t="shared" si="23"/>
        <v/>
      </c>
      <c r="AE511" s="60"/>
      <c r="AF511" s="193" t="str">
        <f t="shared" si="24"/>
        <v/>
      </c>
      <c r="AU511"/>
      <c r="AY511" s="79">
        <v>0</v>
      </c>
    </row>
    <row r="512" spans="1:51" x14ac:dyDescent="0.35">
      <c r="A512" s="163">
        <v>502</v>
      </c>
      <c r="B512" s="58"/>
      <c r="C512" s="58"/>
      <c r="D512" s="69"/>
      <c r="E512" s="69"/>
      <c r="F512" s="192" t="str">
        <f t="shared" si="22"/>
        <v/>
      </c>
      <c r="G512" s="69"/>
      <c r="H512" s="60"/>
      <c r="I512" s="60"/>
      <c r="J512" s="60"/>
      <c r="K512" s="58"/>
      <c r="L512" s="69"/>
      <c r="M512" s="69"/>
      <c r="N512" s="69"/>
      <c r="O512" s="69"/>
      <c r="P512" s="60"/>
      <c r="Q512" s="60"/>
      <c r="R512" s="58"/>
      <c r="S512" s="69"/>
      <c r="T512" s="69"/>
      <c r="U512" s="69"/>
      <c r="V512" s="61"/>
      <c r="W512" s="60"/>
      <c r="X512" s="61"/>
      <c r="Y512" s="60"/>
      <c r="Z512" s="61"/>
      <c r="AA512" s="61"/>
      <c r="AB512" s="60"/>
      <c r="AC512" s="60"/>
      <c r="AD512" s="20" t="str">
        <f t="shared" si="23"/>
        <v/>
      </c>
      <c r="AE512" s="60"/>
      <c r="AF512" s="193" t="str">
        <f t="shared" si="24"/>
        <v/>
      </c>
      <c r="AU512"/>
      <c r="AY512" s="79">
        <v>0</v>
      </c>
    </row>
    <row r="513" spans="1:51" x14ac:dyDescent="0.35">
      <c r="A513" s="163">
        <v>503</v>
      </c>
      <c r="B513" s="58"/>
      <c r="C513" s="58"/>
      <c r="D513" s="69"/>
      <c r="E513" s="69"/>
      <c r="F513" s="192" t="str">
        <f t="shared" si="22"/>
        <v/>
      </c>
      <c r="G513" s="69"/>
      <c r="H513" s="60"/>
      <c r="I513" s="60"/>
      <c r="J513" s="60"/>
      <c r="K513" s="58"/>
      <c r="L513" s="69"/>
      <c r="M513" s="69"/>
      <c r="N513" s="69"/>
      <c r="O513" s="69"/>
      <c r="P513" s="60"/>
      <c r="Q513" s="60"/>
      <c r="R513" s="58"/>
      <c r="S513" s="69"/>
      <c r="T513" s="69"/>
      <c r="U513" s="69"/>
      <c r="V513" s="61"/>
      <c r="W513" s="60"/>
      <c r="X513" s="61"/>
      <c r="Y513" s="60"/>
      <c r="Z513" s="61"/>
      <c r="AA513" s="61"/>
      <c r="AB513" s="60"/>
      <c r="AC513" s="60"/>
      <c r="AD513" s="20" t="str">
        <f t="shared" si="23"/>
        <v/>
      </c>
      <c r="AE513" s="60"/>
      <c r="AF513" s="193" t="str">
        <f t="shared" si="24"/>
        <v/>
      </c>
      <c r="AU513"/>
      <c r="AY513" s="79">
        <v>0</v>
      </c>
    </row>
    <row r="514" spans="1:51" x14ac:dyDescent="0.35">
      <c r="A514" s="163">
        <v>504</v>
      </c>
      <c r="B514" s="58"/>
      <c r="C514" s="58"/>
      <c r="D514" s="69"/>
      <c r="E514" s="69"/>
      <c r="F514" s="192" t="str">
        <f t="shared" si="22"/>
        <v/>
      </c>
      <c r="G514" s="69"/>
      <c r="H514" s="60"/>
      <c r="I514" s="60"/>
      <c r="J514" s="60"/>
      <c r="K514" s="58"/>
      <c r="L514" s="69"/>
      <c r="M514" s="69"/>
      <c r="N514" s="69"/>
      <c r="O514" s="69"/>
      <c r="P514" s="60"/>
      <c r="Q514" s="60"/>
      <c r="R514" s="58"/>
      <c r="S514" s="69"/>
      <c r="T514" s="69"/>
      <c r="U514" s="69"/>
      <c r="V514" s="61"/>
      <c r="W514" s="60"/>
      <c r="X514" s="61"/>
      <c r="Y514" s="60"/>
      <c r="Z514" s="61"/>
      <c r="AA514" s="61"/>
      <c r="AB514" s="60"/>
      <c r="AC514" s="60"/>
      <c r="AD514" s="20" t="str">
        <f t="shared" si="23"/>
        <v/>
      </c>
      <c r="AE514" s="60"/>
      <c r="AF514" s="193" t="str">
        <f t="shared" si="24"/>
        <v/>
      </c>
      <c r="AU514"/>
      <c r="AY514" s="79">
        <v>0</v>
      </c>
    </row>
    <row r="515" spans="1:51" x14ac:dyDescent="0.35">
      <c r="A515" s="163">
        <v>505</v>
      </c>
      <c r="B515" s="58"/>
      <c r="C515" s="58"/>
      <c r="D515" s="69"/>
      <c r="E515" s="69"/>
      <c r="F515" s="192" t="str">
        <f t="shared" si="22"/>
        <v/>
      </c>
      <c r="G515" s="69"/>
      <c r="H515" s="60"/>
      <c r="I515" s="60"/>
      <c r="J515" s="60"/>
      <c r="K515" s="58"/>
      <c r="L515" s="69"/>
      <c r="M515" s="69"/>
      <c r="N515" s="69"/>
      <c r="O515" s="69"/>
      <c r="P515" s="60"/>
      <c r="Q515" s="60"/>
      <c r="R515" s="58"/>
      <c r="S515" s="69"/>
      <c r="T515" s="69"/>
      <c r="U515" s="69"/>
      <c r="V515" s="61"/>
      <c r="W515" s="60"/>
      <c r="X515" s="61"/>
      <c r="Y515" s="60"/>
      <c r="Z515" s="61"/>
      <c r="AA515" s="61"/>
      <c r="AB515" s="60"/>
      <c r="AC515" s="60"/>
      <c r="AD515" s="20" t="str">
        <f t="shared" si="23"/>
        <v/>
      </c>
      <c r="AE515" s="60"/>
      <c r="AF515" s="193" t="str">
        <f t="shared" si="24"/>
        <v/>
      </c>
      <c r="AU515"/>
      <c r="AY515" s="79">
        <v>0</v>
      </c>
    </row>
    <row r="516" spans="1:51" x14ac:dyDescent="0.35">
      <c r="A516" s="163">
        <v>506</v>
      </c>
      <c r="B516" s="58"/>
      <c r="C516" s="58"/>
      <c r="D516" s="69"/>
      <c r="E516" s="69"/>
      <c r="F516" s="192" t="str">
        <f t="shared" si="22"/>
        <v/>
      </c>
      <c r="G516" s="69"/>
      <c r="H516" s="60"/>
      <c r="I516" s="60"/>
      <c r="J516" s="60"/>
      <c r="K516" s="58"/>
      <c r="L516" s="69"/>
      <c r="M516" s="69"/>
      <c r="N516" s="69"/>
      <c r="O516" s="69"/>
      <c r="P516" s="60"/>
      <c r="Q516" s="60"/>
      <c r="R516" s="58"/>
      <c r="S516" s="69"/>
      <c r="T516" s="69"/>
      <c r="U516" s="69"/>
      <c r="V516" s="61"/>
      <c r="W516" s="60"/>
      <c r="X516" s="61"/>
      <c r="Y516" s="60"/>
      <c r="Z516" s="61"/>
      <c r="AA516" s="61"/>
      <c r="AB516" s="60"/>
      <c r="AC516" s="60"/>
      <c r="AD516" s="20" t="str">
        <f t="shared" si="23"/>
        <v/>
      </c>
      <c r="AE516" s="60"/>
      <c r="AF516" s="193" t="str">
        <f t="shared" si="24"/>
        <v/>
      </c>
      <c r="AU516"/>
      <c r="AY516" s="79">
        <v>0</v>
      </c>
    </row>
    <row r="517" spans="1:51" x14ac:dyDescent="0.35">
      <c r="A517" s="163">
        <v>507</v>
      </c>
      <c r="B517" s="58"/>
      <c r="C517" s="58"/>
      <c r="D517" s="69"/>
      <c r="E517" s="69"/>
      <c r="F517" s="192" t="str">
        <f t="shared" si="22"/>
        <v/>
      </c>
      <c r="G517" s="69"/>
      <c r="H517" s="60"/>
      <c r="I517" s="60"/>
      <c r="J517" s="60"/>
      <c r="K517" s="58"/>
      <c r="L517" s="69"/>
      <c r="M517" s="69"/>
      <c r="N517" s="69"/>
      <c r="O517" s="69"/>
      <c r="P517" s="60"/>
      <c r="Q517" s="60"/>
      <c r="R517" s="58"/>
      <c r="S517" s="69"/>
      <c r="T517" s="69"/>
      <c r="U517" s="69"/>
      <c r="V517" s="61"/>
      <c r="W517" s="60"/>
      <c r="X517" s="61"/>
      <c r="Y517" s="60"/>
      <c r="Z517" s="61"/>
      <c r="AA517" s="61"/>
      <c r="AB517" s="60"/>
      <c r="AC517" s="60"/>
      <c r="AD517" s="20" t="str">
        <f t="shared" si="23"/>
        <v/>
      </c>
      <c r="AE517" s="60"/>
      <c r="AF517" s="193" t="str">
        <f t="shared" si="24"/>
        <v/>
      </c>
      <c r="AU517"/>
      <c r="AY517" s="79">
        <v>0</v>
      </c>
    </row>
    <row r="518" spans="1:51" x14ac:dyDescent="0.35">
      <c r="A518" s="163">
        <v>508</v>
      </c>
      <c r="B518" s="58"/>
      <c r="C518" s="58"/>
      <c r="D518" s="69"/>
      <c r="E518" s="69"/>
      <c r="F518" s="192" t="str">
        <f t="shared" si="22"/>
        <v/>
      </c>
      <c r="G518" s="69"/>
      <c r="H518" s="60"/>
      <c r="I518" s="60"/>
      <c r="J518" s="60"/>
      <c r="K518" s="58"/>
      <c r="L518" s="69"/>
      <c r="M518" s="69"/>
      <c r="N518" s="69"/>
      <c r="O518" s="69"/>
      <c r="P518" s="60"/>
      <c r="Q518" s="60"/>
      <c r="R518" s="58"/>
      <c r="S518" s="69"/>
      <c r="T518" s="69"/>
      <c r="U518" s="69"/>
      <c r="V518" s="61"/>
      <c r="W518" s="60"/>
      <c r="X518" s="61"/>
      <c r="Y518" s="60"/>
      <c r="Z518" s="61"/>
      <c r="AA518" s="61"/>
      <c r="AB518" s="60"/>
      <c r="AC518" s="60"/>
      <c r="AD518" s="20" t="str">
        <f t="shared" si="23"/>
        <v/>
      </c>
      <c r="AE518" s="60"/>
      <c r="AF518" s="193" t="str">
        <f t="shared" si="24"/>
        <v/>
      </c>
      <c r="AU518"/>
      <c r="AY518" s="79">
        <v>0</v>
      </c>
    </row>
    <row r="519" spans="1:51" x14ac:dyDescent="0.35">
      <c r="A519" s="163">
        <v>509</v>
      </c>
      <c r="B519" s="58"/>
      <c r="C519" s="58"/>
      <c r="D519" s="69"/>
      <c r="E519" s="69"/>
      <c r="F519" s="192" t="str">
        <f t="shared" si="22"/>
        <v/>
      </c>
      <c r="G519" s="69"/>
      <c r="H519" s="60"/>
      <c r="I519" s="60"/>
      <c r="J519" s="60"/>
      <c r="K519" s="58"/>
      <c r="L519" s="69"/>
      <c r="M519" s="69"/>
      <c r="N519" s="69"/>
      <c r="O519" s="69"/>
      <c r="P519" s="60"/>
      <c r="Q519" s="60"/>
      <c r="R519" s="58"/>
      <c r="S519" s="69"/>
      <c r="T519" s="69"/>
      <c r="U519" s="69"/>
      <c r="V519" s="61"/>
      <c r="W519" s="60"/>
      <c r="X519" s="61"/>
      <c r="Y519" s="60"/>
      <c r="Z519" s="61"/>
      <c r="AA519" s="61"/>
      <c r="AB519" s="60"/>
      <c r="AC519" s="60"/>
      <c r="AD519" s="20" t="str">
        <f t="shared" si="23"/>
        <v/>
      </c>
      <c r="AE519" s="60"/>
      <c r="AF519" s="193" t="str">
        <f t="shared" si="24"/>
        <v/>
      </c>
      <c r="AU519"/>
      <c r="AY519" s="79">
        <v>0</v>
      </c>
    </row>
    <row r="520" spans="1:51" x14ac:dyDescent="0.35">
      <c r="A520" s="163">
        <v>510</v>
      </c>
      <c r="B520" s="58"/>
      <c r="C520" s="58"/>
      <c r="D520" s="69"/>
      <c r="E520" s="69"/>
      <c r="F520" s="192" t="str">
        <f t="shared" si="22"/>
        <v/>
      </c>
      <c r="G520" s="69"/>
      <c r="H520" s="60"/>
      <c r="I520" s="60"/>
      <c r="J520" s="60"/>
      <c r="K520" s="58"/>
      <c r="L520" s="69"/>
      <c r="M520" s="69"/>
      <c r="N520" s="69"/>
      <c r="O520" s="69"/>
      <c r="P520" s="60"/>
      <c r="Q520" s="60"/>
      <c r="R520" s="58"/>
      <c r="S520" s="69"/>
      <c r="T520" s="69"/>
      <c r="U520" s="69"/>
      <c r="V520" s="61"/>
      <c r="W520" s="60"/>
      <c r="X520" s="61"/>
      <c r="Y520" s="60"/>
      <c r="Z520" s="61"/>
      <c r="AA520" s="61"/>
      <c r="AB520" s="60"/>
      <c r="AC520" s="60"/>
      <c r="AD520" s="20" t="str">
        <f t="shared" si="23"/>
        <v/>
      </c>
      <c r="AE520" s="60"/>
      <c r="AF520" s="193" t="str">
        <f t="shared" si="24"/>
        <v/>
      </c>
      <c r="AU520"/>
      <c r="AY520" s="79">
        <v>0</v>
      </c>
    </row>
    <row r="521" spans="1:51" x14ac:dyDescent="0.35">
      <c r="A521" s="163">
        <v>511</v>
      </c>
      <c r="B521" s="58"/>
      <c r="C521" s="58"/>
      <c r="D521" s="69"/>
      <c r="E521" s="69"/>
      <c r="F521" s="192" t="str">
        <f t="shared" si="22"/>
        <v/>
      </c>
      <c r="G521" s="69"/>
      <c r="H521" s="60"/>
      <c r="I521" s="60"/>
      <c r="J521" s="60"/>
      <c r="K521" s="58"/>
      <c r="L521" s="69"/>
      <c r="M521" s="69"/>
      <c r="N521" s="69"/>
      <c r="O521" s="69"/>
      <c r="P521" s="60"/>
      <c r="Q521" s="60"/>
      <c r="R521" s="58"/>
      <c r="S521" s="69"/>
      <c r="T521" s="69"/>
      <c r="U521" s="69"/>
      <c r="V521" s="61"/>
      <c r="W521" s="60"/>
      <c r="X521" s="61"/>
      <c r="Y521" s="60"/>
      <c r="Z521" s="61"/>
      <c r="AA521" s="61"/>
      <c r="AB521" s="60"/>
      <c r="AC521" s="60"/>
      <c r="AD521" s="20" t="str">
        <f t="shared" si="23"/>
        <v/>
      </c>
      <c r="AE521" s="60"/>
      <c r="AF521" s="193" t="str">
        <f t="shared" si="24"/>
        <v/>
      </c>
      <c r="AU521"/>
      <c r="AY521" s="79">
        <v>0</v>
      </c>
    </row>
    <row r="522" spans="1:51" x14ac:dyDescent="0.35">
      <c r="A522" s="163">
        <v>512</v>
      </c>
      <c r="B522" s="58"/>
      <c r="C522" s="58"/>
      <c r="D522" s="69"/>
      <c r="E522" s="69"/>
      <c r="F522" s="192" t="str">
        <f t="shared" si="22"/>
        <v/>
      </c>
      <c r="G522" s="69"/>
      <c r="H522" s="60"/>
      <c r="I522" s="60"/>
      <c r="J522" s="60"/>
      <c r="K522" s="58"/>
      <c r="L522" s="69"/>
      <c r="M522" s="69"/>
      <c r="N522" s="69"/>
      <c r="O522" s="69"/>
      <c r="P522" s="60"/>
      <c r="Q522" s="60"/>
      <c r="R522" s="58"/>
      <c r="S522" s="69"/>
      <c r="T522" s="69"/>
      <c r="U522" s="69"/>
      <c r="V522" s="61"/>
      <c r="W522" s="60"/>
      <c r="X522" s="61"/>
      <c r="Y522" s="60"/>
      <c r="Z522" s="61"/>
      <c r="AA522" s="61"/>
      <c r="AB522" s="60"/>
      <c r="AC522" s="60"/>
      <c r="AD522" s="20" t="str">
        <f t="shared" si="23"/>
        <v/>
      </c>
      <c r="AE522" s="60"/>
      <c r="AF522" s="193" t="str">
        <f t="shared" si="24"/>
        <v/>
      </c>
      <c r="AU522"/>
      <c r="AY522" s="79">
        <v>0</v>
      </c>
    </row>
    <row r="523" spans="1:51" x14ac:dyDescent="0.35">
      <c r="A523" s="163">
        <v>513</v>
      </c>
      <c r="B523" s="58"/>
      <c r="C523" s="58"/>
      <c r="D523" s="69"/>
      <c r="E523" s="69"/>
      <c r="F523" s="192" t="str">
        <f t="shared" ref="F523:F586" si="25">IF(ISBLANK(B523),"",E523-D523+1)</f>
        <v/>
      </c>
      <c r="G523" s="69"/>
      <c r="H523" s="60"/>
      <c r="I523" s="60"/>
      <c r="J523" s="60"/>
      <c r="K523" s="58"/>
      <c r="L523" s="69"/>
      <c r="M523" s="69"/>
      <c r="N523" s="69"/>
      <c r="O523" s="69"/>
      <c r="P523" s="60"/>
      <c r="Q523" s="60"/>
      <c r="R523" s="58"/>
      <c r="S523" s="69"/>
      <c r="T523" s="69"/>
      <c r="U523" s="69"/>
      <c r="V523" s="61"/>
      <c r="W523" s="60"/>
      <c r="X523" s="61"/>
      <c r="Y523" s="60"/>
      <c r="Z523" s="61"/>
      <c r="AA523" s="61"/>
      <c r="AB523" s="60"/>
      <c r="AC523" s="60"/>
      <c r="AD523" s="20" t="str">
        <f t="shared" si="23"/>
        <v/>
      </c>
      <c r="AE523" s="60"/>
      <c r="AF523" s="193" t="str">
        <f t="shared" si="24"/>
        <v/>
      </c>
      <c r="AU523"/>
      <c r="AY523" s="79">
        <v>0</v>
      </c>
    </row>
    <row r="524" spans="1:51" x14ac:dyDescent="0.35">
      <c r="A524" s="163">
        <v>514</v>
      </c>
      <c r="B524" s="58"/>
      <c r="C524" s="58"/>
      <c r="D524" s="69"/>
      <c r="E524" s="69"/>
      <c r="F524" s="192" t="str">
        <f t="shared" si="25"/>
        <v/>
      </c>
      <c r="G524" s="69"/>
      <c r="H524" s="60"/>
      <c r="I524" s="60"/>
      <c r="J524" s="60"/>
      <c r="K524" s="58"/>
      <c r="L524" s="69"/>
      <c r="M524" s="69"/>
      <c r="N524" s="69"/>
      <c r="O524" s="69"/>
      <c r="P524" s="60"/>
      <c r="Q524" s="60"/>
      <c r="R524" s="58"/>
      <c r="S524" s="69"/>
      <c r="T524" s="69"/>
      <c r="U524" s="69"/>
      <c r="V524" s="61"/>
      <c r="W524" s="60"/>
      <c r="X524" s="61"/>
      <c r="Y524" s="60"/>
      <c r="Z524" s="61"/>
      <c r="AA524" s="61"/>
      <c r="AB524" s="60"/>
      <c r="AC524" s="60"/>
      <c r="AD524" s="20" t="str">
        <f t="shared" ref="AD524:AD587" si="26">IF(ISBLANK(B524),"",IF(AB524=0,1,(IF(Z524="Flow rate was measured on a dry basis and CH4 concentration was measured on a wet basis",1/(1-AB524),1-AB524))))</f>
        <v/>
      </c>
      <c r="AE524" s="60"/>
      <c r="AF524" s="193" t="str">
        <f t="shared" si="24"/>
        <v/>
      </c>
      <c r="AU524"/>
      <c r="AY524" s="79">
        <v>0</v>
      </c>
    </row>
    <row r="525" spans="1:51" x14ac:dyDescent="0.35">
      <c r="A525" s="163">
        <v>515</v>
      </c>
      <c r="B525" s="58"/>
      <c r="C525" s="58"/>
      <c r="D525" s="69"/>
      <c r="E525" s="69"/>
      <c r="F525" s="192" t="str">
        <f t="shared" si="25"/>
        <v/>
      </c>
      <c r="G525" s="69"/>
      <c r="H525" s="60"/>
      <c r="I525" s="60"/>
      <c r="J525" s="60"/>
      <c r="K525" s="58"/>
      <c r="L525" s="69"/>
      <c r="M525" s="69"/>
      <c r="N525" s="69"/>
      <c r="O525" s="69"/>
      <c r="P525" s="60"/>
      <c r="Q525" s="60"/>
      <c r="R525" s="58"/>
      <c r="S525" s="69"/>
      <c r="T525" s="69"/>
      <c r="U525" s="69"/>
      <c r="V525" s="61"/>
      <c r="W525" s="60"/>
      <c r="X525" s="61"/>
      <c r="Y525" s="60"/>
      <c r="Z525" s="61"/>
      <c r="AA525" s="61"/>
      <c r="AB525" s="60"/>
      <c r="AC525" s="60"/>
      <c r="AD525" s="20" t="str">
        <f t="shared" si="26"/>
        <v/>
      </c>
      <c r="AE525" s="60"/>
      <c r="AF525" s="193" t="str">
        <f t="shared" si="24"/>
        <v/>
      </c>
      <c r="AU525"/>
      <c r="AY525" s="79">
        <v>0</v>
      </c>
    </row>
    <row r="526" spans="1:51" x14ac:dyDescent="0.35">
      <c r="A526" s="163">
        <v>516</v>
      </c>
      <c r="B526" s="58"/>
      <c r="C526" s="58"/>
      <c r="D526" s="69"/>
      <c r="E526" s="69"/>
      <c r="F526" s="192" t="str">
        <f t="shared" si="25"/>
        <v/>
      </c>
      <c r="G526" s="69"/>
      <c r="H526" s="60"/>
      <c r="I526" s="60"/>
      <c r="J526" s="60"/>
      <c r="K526" s="58"/>
      <c r="L526" s="69"/>
      <c r="M526" s="69"/>
      <c r="N526" s="69"/>
      <c r="O526" s="69"/>
      <c r="P526" s="60"/>
      <c r="Q526" s="60"/>
      <c r="R526" s="58"/>
      <c r="S526" s="69"/>
      <c r="T526" s="69"/>
      <c r="U526" s="69"/>
      <c r="V526" s="61"/>
      <c r="W526" s="60"/>
      <c r="X526" s="61"/>
      <c r="Y526" s="60"/>
      <c r="Z526" s="61"/>
      <c r="AA526" s="61"/>
      <c r="AB526" s="60"/>
      <c r="AC526" s="60"/>
      <c r="AD526" s="20" t="str">
        <f t="shared" si="26"/>
        <v/>
      </c>
      <c r="AE526" s="60"/>
      <c r="AF526" s="193" t="str">
        <f t="shared" ref="AF526:AF589" si="27">IF(ISBLANK(B526),"",IF(I526="scm/m",F526*(H526*AD526*(P526/100)*0.6776*1*1440*(1/1000)),F526*(H526*AD526*(P526/100)*0.6776*(288.706/V526)*(X526/101325)*1440*(1/1000))))</f>
        <v/>
      </c>
      <c r="AU526"/>
      <c r="AY526" s="79">
        <v>0</v>
      </c>
    </row>
    <row r="527" spans="1:51" x14ac:dyDescent="0.35">
      <c r="A527" s="163">
        <v>517</v>
      </c>
      <c r="B527" s="58"/>
      <c r="C527" s="58"/>
      <c r="D527" s="69"/>
      <c r="E527" s="69"/>
      <c r="F527" s="192" t="str">
        <f t="shared" si="25"/>
        <v/>
      </c>
      <c r="G527" s="69"/>
      <c r="H527" s="60"/>
      <c r="I527" s="60"/>
      <c r="J527" s="60"/>
      <c r="K527" s="58"/>
      <c r="L527" s="69"/>
      <c r="M527" s="69"/>
      <c r="N527" s="69"/>
      <c r="O527" s="69"/>
      <c r="P527" s="60"/>
      <c r="Q527" s="60"/>
      <c r="R527" s="58"/>
      <c r="S527" s="69"/>
      <c r="T527" s="69"/>
      <c r="U527" s="69"/>
      <c r="V527" s="61"/>
      <c r="W527" s="60"/>
      <c r="X527" s="61"/>
      <c r="Y527" s="60"/>
      <c r="Z527" s="61"/>
      <c r="AA527" s="61"/>
      <c r="AB527" s="60"/>
      <c r="AC527" s="60"/>
      <c r="AD527" s="20" t="str">
        <f t="shared" si="26"/>
        <v/>
      </c>
      <c r="AE527" s="60"/>
      <c r="AF527" s="193" t="str">
        <f t="shared" si="27"/>
        <v/>
      </c>
      <c r="AU527"/>
      <c r="AY527" s="79">
        <v>0</v>
      </c>
    </row>
    <row r="528" spans="1:51" x14ac:dyDescent="0.35">
      <c r="A528" s="163">
        <v>518</v>
      </c>
      <c r="B528" s="58"/>
      <c r="C528" s="58"/>
      <c r="D528" s="69"/>
      <c r="E528" s="69"/>
      <c r="F528" s="192" t="str">
        <f t="shared" si="25"/>
        <v/>
      </c>
      <c r="G528" s="69"/>
      <c r="H528" s="60"/>
      <c r="I528" s="60"/>
      <c r="J528" s="60"/>
      <c r="K528" s="58"/>
      <c r="L528" s="69"/>
      <c r="M528" s="69"/>
      <c r="N528" s="69"/>
      <c r="O528" s="69"/>
      <c r="P528" s="60"/>
      <c r="Q528" s="60"/>
      <c r="R528" s="58"/>
      <c r="S528" s="69"/>
      <c r="T528" s="69"/>
      <c r="U528" s="69"/>
      <c r="V528" s="61"/>
      <c r="W528" s="60"/>
      <c r="X528" s="61"/>
      <c r="Y528" s="60"/>
      <c r="Z528" s="61"/>
      <c r="AA528" s="61"/>
      <c r="AB528" s="60"/>
      <c r="AC528" s="60"/>
      <c r="AD528" s="20" t="str">
        <f t="shared" si="26"/>
        <v/>
      </c>
      <c r="AE528" s="60"/>
      <c r="AF528" s="193" t="str">
        <f t="shared" si="27"/>
        <v/>
      </c>
      <c r="AU528"/>
      <c r="AY528" s="79">
        <v>0</v>
      </c>
    </row>
    <row r="529" spans="1:51" x14ac:dyDescent="0.35">
      <c r="A529" s="163">
        <v>519</v>
      </c>
      <c r="B529" s="58"/>
      <c r="C529" s="58"/>
      <c r="D529" s="69"/>
      <c r="E529" s="69"/>
      <c r="F529" s="192" t="str">
        <f t="shared" si="25"/>
        <v/>
      </c>
      <c r="G529" s="69"/>
      <c r="H529" s="60"/>
      <c r="I529" s="60"/>
      <c r="J529" s="60"/>
      <c r="K529" s="58"/>
      <c r="L529" s="69"/>
      <c r="M529" s="69"/>
      <c r="N529" s="69"/>
      <c r="O529" s="69"/>
      <c r="P529" s="60"/>
      <c r="Q529" s="60"/>
      <c r="R529" s="58"/>
      <c r="S529" s="69"/>
      <c r="T529" s="69"/>
      <c r="U529" s="69"/>
      <c r="V529" s="61"/>
      <c r="W529" s="60"/>
      <c r="X529" s="61"/>
      <c r="Y529" s="60"/>
      <c r="Z529" s="61"/>
      <c r="AA529" s="61"/>
      <c r="AB529" s="60"/>
      <c r="AC529" s="60"/>
      <c r="AD529" s="20" t="str">
        <f t="shared" si="26"/>
        <v/>
      </c>
      <c r="AE529" s="60"/>
      <c r="AF529" s="193" t="str">
        <f t="shared" si="27"/>
        <v/>
      </c>
      <c r="AU529"/>
      <c r="AY529" s="79">
        <v>0</v>
      </c>
    </row>
    <row r="530" spans="1:51" x14ac:dyDescent="0.35">
      <c r="A530" s="163">
        <v>520</v>
      </c>
      <c r="B530" s="58"/>
      <c r="C530" s="58"/>
      <c r="D530" s="69"/>
      <c r="E530" s="69"/>
      <c r="F530" s="192" t="str">
        <f t="shared" si="25"/>
        <v/>
      </c>
      <c r="G530" s="69"/>
      <c r="H530" s="60"/>
      <c r="I530" s="60"/>
      <c r="J530" s="60"/>
      <c r="K530" s="58"/>
      <c r="L530" s="69"/>
      <c r="M530" s="69"/>
      <c r="N530" s="69"/>
      <c r="O530" s="69"/>
      <c r="P530" s="60"/>
      <c r="Q530" s="60"/>
      <c r="R530" s="58"/>
      <c r="S530" s="69"/>
      <c r="T530" s="69"/>
      <c r="U530" s="69"/>
      <c r="V530" s="61"/>
      <c r="W530" s="60"/>
      <c r="X530" s="61"/>
      <c r="Y530" s="60"/>
      <c r="Z530" s="61"/>
      <c r="AA530" s="61"/>
      <c r="AB530" s="60"/>
      <c r="AC530" s="60"/>
      <c r="AD530" s="20" t="str">
        <f t="shared" si="26"/>
        <v/>
      </c>
      <c r="AE530" s="60"/>
      <c r="AF530" s="193" t="str">
        <f t="shared" si="27"/>
        <v/>
      </c>
      <c r="AU530"/>
      <c r="AY530" s="79">
        <v>0</v>
      </c>
    </row>
    <row r="531" spans="1:51" x14ac:dyDescent="0.35">
      <c r="A531" s="163">
        <v>521</v>
      </c>
      <c r="B531" s="58"/>
      <c r="C531" s="58"/>
      <c r="D531" s="69"/>
      <c r="E531" s="69"/>
      <c r="F531" s="192" t="str">
        <f t="shared" si="25"/>
        <v/>
      </c>
      <c r="G531" s="69"/>
      <c r="H531" s="60"/>
      <c r="I531" s="60"/>
      <c r="J531" s="60"/>
      <c r="K531" s="58"/>
      <c r="L531" s="69"/>
      <c r="M531" s="69"/>
      <c r="N531" s="69"/>
      <c r="O531" s="69"/>
      <c r="P531" s="60"/>
      <c r="Q531" s="60"/>
      <c r="R531" s="58"/>
      <c r="S531" s="69"/>
      <c r="T531" s="69"/>
      <c r="U531" s="69"/>
      <c r="V531" s="61"/>
      <c r="W531" s="60"/>
      <c r="X531" s="61"/>
      <c r="Y531" s="60"/>
      <c r="Z531" s="61"/>
      <c r="AA531" s="61"/>
      <c r="AB531" s="60"/>
      <c r="AC531" s="60"/>
      <c r="AD531" s="20" t="str">
        <f t="shared" si="26"/>
        <v/>
      </c>
      <c r="AE531" s="60"/>
      <c r="AF531" s="193" t="str">
        <f t="shared" si="27"/>
        <v/>
      </c>
      <c r="AU531"/>
      <c r="AY531" s="79">
        <v>0</v>
      </c>
    </row>
    <row r="532" spans="1:51" x14ac:dyDescent="0.35">
      <c r="A532" s="163">
        <v>522</v>
      </c>
      <c r="B532" s="58"/>
      <c r="C532" s="58"/>
      <c r="D532" s="69"/>
      <c r="E532" s="69"/>
      <c r="F532" s="192" t="str">
        <f t="shared" si="25"/>
        <v/>
      </c>
      <c r="G532" s="69"/>
      <c r="H532" s="60"/>
      <c r="I532" s="60"/>
      <c r="J532" s="60"/>
      <c r="K532" s="58"/>
      <c r="L532" s="69"/>
      <c r="M532" s="69"/>
      <c r="N532" s="69"/>
      <c r="O532" s="69"/>
      <c r="P532" s="60"/>
      <c r="Q532" s="60"/>
      <c r="R532" s="58"/>
      <c r="S532" s="69"/>
      <c r="T532" s="69"/>
      <c r="U532" s="69"/>
      <c r="V532" s="61"/>
      <c r="W532" s="60"/>
      <c r="X532" s="61"/>
      <c r="Y532" s="60"/>
      <c r="Z532" s="61"/>
      <c r="AA532" s="61"/>
      <c r="AB532" s="60"/>
      <c r="AC532" s="60"/>
      <c r="AD532" s="20" t="str">
        <f t="shared" si="26"/>
        <v/>
      </c>
      <c r="AE532" s="60"/>
      <c r="AF532" s="193" t="str">
        <f t="shared" si="27"/>
        <v/>
      </c>
      <c r="AU532"/>
      <c r="AY532" s="79">
        <v>0</v>
      </c>
    </row>
    <row r="533" spans="1:51" x14ac:dyDescent="0.35">
      <c r="A533" s="163">
        <v>523</v>
      </c>
      <c r="B533" s="58"/>
      <c r="C533" s="58"/>
      <c r="D533" s="69"/>
      <c r="E533" s="69"/>
      <c r="F533" s="192" t="str">
        <f t="shared" si="25"/>
        <v/>
      </c>
      <c r="G533" s="69"/>
      <c r="H533" s="60"/>
      <c r="I533" s="60"/>
      <c r="J533" s="60"/>
      <c r="K533" s="58"/>
      <c r="L533" s="69"/>
      <c r="M533" s="69"/>
      <c r="N533" s="69"/>
      <c r="O533" s="69"/>
      <c r="P533" s="60"/>
      <c r="Q533" s="60"/>
      <c r="R533" s="58"/>
      <c r="S533" s="69"/>
      <c r="T533" s="69"/>
      <c r="U533" s="69"/>
      <c r="V533" s="61"/>
      <c r="W533" s="60"/>
      <c r="X533" s="61"/>
      <c r="Y533" s="60"/>
      <c r="Z533" s="61"/>
      <c r="AA533" s="61"/>
      <c r="AB533" s="60"/>
      <c r="AC533" s="60"/>
      <c r="AD533" s="20" t="str">
        <f t="shared" si="26"/>
        <v/>
      </c>
      <c r="AE533" s="60"/>
      <c r="AF533" s="193" t="str">
        <f t="shared" si="27"/>
        <v/>
      </c>
      <c r="AU533"/>
      <c r="AY533" s="79">
        <v>0</v>
      </c>
    </row>
    <row r="534" spans="1:51" x14ac:dyDescent="0.35">
      <c r="A534" s="163">
        <v>524</v>
      </c>
      <c r="B534" s="58"/>
      <c r="C534" s="58"/>
      <c r="D534" s="69"/>
      <c r="E534" s="69"/>
      <c r="F534" s="192" t="str">
        <f t="shared" si="25"/>
        <v/>
      </c>
      <c r="G534" s="69"/>
      <c r="H534" s="60"/>
      <c r="I534" s="60"/>
      <c r="J534" s="60"/>
      <c r="K534" s="58"/>
      <c r="L534" s="69"/>
      <c r="M534" s="69"/>
      <c r="N534" s="69"/>
      <c r="O534" s="69"/>
      <c r="P534" s="60"/>
      <c r="Q534" s="60"/>
      <c r="R534" s="58"/>
      <c r="S534" s="69"/>
      <c r="T534" s="69"/>
      <c r="U534" s="69"/>
      <c r="V534" s="61"/>
      <c r="W534" s="60"/>
      <c r="X534" s="61"/>
      <c r="Y534" s="60"/>
      <c r="Z534" s="61"/>
      <c r="AA534" s="61"/>
      <c r="AB534" s="60"/>
      <c r="AC534" s="60"/>
      <c r="AD534" s="20" t="str">
        <f t="shared" si="26"/>
        <v/>
      </c>
      <c r="AE534" s="60"/>
      <c r="AF534" s="193" t="str">
        <f t="shared" si="27"/>
        <v/>
      </c>
      <c r="AU534"/>
      <c r="AY534" s="79">
        <v>0</v>
      </c>
    </row>
    <row r="535" spans="1:51" x14ac:dyDescent="0.35">
      <c r="A535" s="163">
        <v>525</v>
      </c>
      <c r="B535" s="58"/>
      <c r="C535" s="58"/>
      <c r="D535" s="69"/>
      <c r="E535" s="69"/>
      <c r="F535" s="192" t="str">
        <f t="shared" si="25"/>
        <v/>
      </c>
      <c r="G535" s="69"/>
      <c r="H535" s="60"/>
      <c r="I535" s="60"/>
      <c r="J535" s="60"/>
      <c r="K535" s="58"/>
      <c r="L535" s="69"/>
      <c r="M535" s="69"/>
      <c r="N535" s="69"/>
      <c r="O535" s="69"/>
      <c r="P535" s="60"/>
      <c r="Q535" s="60"/>
      <c r="R535" s="58"/>
      <c r="S535" s="69"/>
      <c r="T535" s="69"/>
      <c r="U535" s="69"/>
      <c r="V535" s="61"/>
      <c r="W535" s="60"/>
      <c r="X535" s="61"/>
      <c r="Y535" s="60"/>
      <c r="Z535" s="61"/>
      <c r="AA535" s="61"/>
      <c r="AB535" s="60"/>
      <c r="AC535" s="60"/>
      <c r="AD535" s="20" t="str">
        <f t="shared" si="26"/>
        <v/>
      </c>
      <c r="AE535" s="60"/>
      <c r="AF535" s="193" t="str">
        <f t="shared" si="27"/>
        <v/>
      </c>
      <c r="AU535"/>
      <c r="AY535" s="79">
        <v>0</v>
      </c>
    </row>
    <row r="536" spans="1:51" x14ac:dyDescent="0.35">
      <c r="A536" s="163">
        <v>526</v>
      </c>
      <c r="B536" s="58"/>
      <c r="C536" s="58"/>
      <c r="D536" s="69"/>
      <c r="E536" s="69"/>
      <c r="F536" s="192" t="str">
        <f t="shared" si="25"/>
        <v/>
      </c>
      <c r="G536" s="69"/>
      <c r="H536" s="60"/>
      <c r="I536" s="60"/>
      <c r="J536" s="60"/>
      <c r="K536" s="58"/>
      <c r="L536" s="69"/>
      <c r="M536" s="69"/>
      <c r="N536" s="69"/>
      <c r="O536" s="69"/>
      <c r="P536" s="60"/>
      <c r="Q536" s="60"/>
      <c r="R536" s="58"/>
      <c r="S536" s="69"/>
      <c r="T536" s="69"/>
      <c r="U536" s="69"/>
      <c r="V536" s="61"/>
      <c r="W536" s="60"/>
      <c r="X536" s="61"/>
      <c r="Y536" s="60"/>
      <c r="Z536" s="61"/>
      <c r="AA536" s="61"/>
      <c r="AB536" s="60"/>
      <c r="AC536" s="60"/>
      <c r="AD536" s="20" t="str">
        <f t="shared" si="26"/>
        <v/>
      </c>
      <c r="AE536" s="60"/>
      <c r="AF536" s="193" t="str">
        <f t="shared" si="27"/>
        <v/>
      </c>
      <c r="AU536"/>
      <c r="AY536" s="79">
        <v>0</v>
      </c>
    </row>
    <row r="537" spans="1:51" x14ac:dyDescent="0.35">
      <c r="A537" s="163">
        <v>527</v>
      </c>
      <c r="B537" s="58"/>
      <c r="C537" s="58"/>
      <c r="D537" s="69"/>
      <c r="E537" s="69"/>
      <c r="F537" s="192" t="str">
        <f t="shared" si="25"/>
        <v/>
      </c>
      <c r="G537" s="69"/>
      <c r="H537" s="60"/>
      <c r="I537" s="60"/>
      <c r="J537" s="60"/>
      <c r="K537" s="58"/>
      <c r="L537" s="69"/>
      <c r="M537" s="69"/>
      <c r="N537" s="69"/>
      <c r="O537" s="69"/>
      <c r="P537" s="60"/>
      <c r="Q537" s="60"/>
      <c r="R537" s="58"/>
      <c r="S537" s="69"/>
      <c r="T537" s="69"/>
      <c r="U537" s="69"/>
      <c r="V537" s="61"/>
      <c r="W537" s="60"/>
      <c r="X537" s="61"/>
      <c r="Y537" s="60"/>
      <c r="Z537" s="61"/>
      <c r="AA537" s="61"/>
      <c r="AB537" s="60"/>
      <c r="AC537" s="60"/>
      <c r="AD537" s="20" t="str">
        <f t="shared" si="26"/>
        <v/>
      </c>
      <c r="AE537" s="60"/>
      <c r="AF537" s="193" t="str">
        <f t="shared" si="27"/>
        <v/>
      </c>
      <c r="AU537"/>
      <c r="AY537" s="79">
        <v>0</v>
      </c>
    </row>
    <row r="538" spans="1:51" x14ac:dyDescent="0.35">
      <c r="A538" s="163">
        <v>528</v>
      </c>
      <c r="B538" s="58"/>
      <c r="C538" s="58"/>
      <c r="D538" s="69"/>
      <c r="E538" s="69"/>
      <c r="F538" s="192" t="str">
        <f t="shared" si="25"/>
        <v/>
      </c>
      <c r="G538" s="69"/>
      <c r="H538" s="60"/>
      <c r="I538" s="60"/>
      <c r="J538" s="60"/>
      <c r="K538" s="58"/>
      <c r="L538" s="69"/>
      <c r="M538" s="69"/>
      <c r="N538" s="69"/>
      <c r="O538" s="69"/>
      <c r="P538" s="60"/>
      <c r="Q538" s="60"/>
      <c r="R538" s="58"/>
      <c r="S538" s="69"/>
      <c r="T538" s="69"/>
      <c r="U538" s="69"/>
      <c r="V538" s="61"/>
      <c r="W538" s="60"/>
      <c r="X538" s="61"/>
      <c r="Y538" s="60"/>
      <c r="Z538" s="61"/>
      <c r="AA538" s="61"/>
      <c r="AB538" s="60"/>
      <c r="AC538" s="60"/>
      <c r="AD538" s="20" t="str">
        <f t="shared" si="26"/>
        <v/>
      </c>
      <c r="AE538" s="60"/>
      <c r="AF538" s="193" t="str">
        <f t="shared" si="27"/>
        <v/>
      </c>
      <c r="AU538"/>
      <c r="AY538" s="79">
        <v>0</v>
      </c>
    </row>
    <row r="539" spans="1:51" x14ac:dyDescent="0.35">
      <c r="A539" s="163">
        <v>529</v>
      </c>
      <c r="B539" s="58"/>
      <c r="C539" s="58"/>
      <c r="D539" s="69"/>
      <c r="E539" s="69"/>
      <c r="F539" s="192" t="str">
        <f t="shared" si="25"/>
        <v/>
      </c>
      <c r="G539" s="69"/>
      <c r="H539" s="60"/>
      <c r="I539" s="60"/>
      <c r="J539" s="60"/>
      <c r="K539" s="58"/>
      <c r="L539" s="69"/>
      <c r="M539" s="69"/>
      <c r="N539" s="69"/>
      <c r="O539" s="69"/>
      <c r="P539" s="60"/>
      <c r="Q539" s="60"/>
      <c r="R539" s="58"/>
      <c r="S539" s="69"/>
      <c r="T539" s="69"/>
      <c r="U539" s="69"/>
      <c r="V539" s="61"/>
      <c r="W539" s="60"/>
      <c r="X539" s="61"/>
      <c r="Y539" s="60"/>
      <c r="Z539" s="61"/>
      <c r="AA539" s="61"/>
      <c r="AB539" s="60"/>
      <c r="AC539" s="60"/>
      <c r="AD539" s="20" t="str">
        <f t="shared" si="26"/>
        <v/>
      </c>
      <c r="AE539" s="60"/>
      <c r="AF539" s="193" t="str">
        <f t="shared" si="27"/>
        <v/>
      </c>
      <c r="AU539"/>
      <c r="AY539" s="79">
        <v>0</v>
      </c>
    </row>
    <row r="540" spans="1:51" x14ac:dyDescent="0.35">
      <c r="A540" s="163">
        <v>530</v>
      </c>
      <c r="B540" s="58"/>
      <c r="C540" s="58"/>
      <c r="D540" s="69"/>
      <c r="E540" s="69"/>
      <c r="F540" s="192" t="str">
        <f t="shared" si="25"/>
        <v/>
      </c>
      <c r="G540" s="69"/>
      <c r="H540" s="60"/>
      <c r="I540" s="60"/>
      <c r="J540" s="60"/>
      <c r="K540" s="58"/>
      <c r="L540" s="69"/>
      <c r="M540" s="69"/>
      <c r="N540" s="69"/>
      <c r="O540" s="69"/>
      <c r="P540" s="60"/>
      <c r="Q540" s="60"/>
      <c r="R540" s="58"/>
      <c r="S540" s="69"/>
      <c r="T540" s="69"/>
      <c r="U540" s="69"/>
      <c r="V540" s="61"/>
      <c r="W540" s="60"/>
      <c r="X540" s="61"/>
      <c r="Y540" s="60"/>
      <c r="Z540" s="61"/>
      <c r="AA540" s="61"/>
      <c r="AB540" s="60"/>
      <c r="AC540" s="60"/>
      <c r="AD540" s="20" t="str">
        <f t="shared" si="26"/>
        <v/>
      </c>
      <c r="AE540" s="60"/>
      <c r="AF540" s="193" t="str">
        <f t="shared" si="27"/>
        <v/>
      </c>
      <c r="AU540"/>
      <c r="AY540" s="79">
        <v>0</v>
      </c>
    </row>
    <row r="541" spans="1:51" x14ac:dyDescent="0.35">
      <c r="A541" s="163">
        <v>531</v>
      </c>
      <c r="B541" s="58"/>
      <c r="C541" s="58"/>
      <c r="D541" s="69"/>
      <c r="E541" s="69"/>
      <c r="F541" s="192" t="str">
        <f t="shared" si="25"/>
        <v/>
      </c>
      <c r="G541" s="69"/>
      <c r="H541" s="60"/>
      <c r="I541" s="60"/>
      <c r="J541" s="60"/>
      <c r="K541" s="58"/>
      <c r="L541" s="69"/>
      <c r="M541" s="69"/>
      <c r="N541" s="69"/>
      <c r="O541" s="69"/>
      <c r="P541" s="60"/>
      <c r="Q541" s="60"/>
      <c r="R541" s="58"/>
      <c r="S541" s="69"/>
      <c r="T541" s="69"/>
      <c r="U541" s="69"/>
      <c r="V541" s="61"/>
      <c r="W541" s="60"/>
      <c r="X541" s="61"/>
      <c r="Y541" s="60"/>
      <c r="Z541" s="61"/>
      <c r="AA541" s="61"/>
      <c r="AB541" s="60"/>
      <c r="AC541" s="60"/>
      <c r="AD541" s="20" t="str">
        <f t="shared" si="26"/>
        <v/>
      </c>
      <c r="AE541" s="60"/>
      <c r="AF541" s="193" t="str">
        <f t="shared" si="27"/>
        <v/>
      </c>
      <c r="AU541"/>
      <c r="AY541" s="79">
        <v>0</v>
      </c>
    </row>
    <row r="542" spans="1:51" x14ac:dyDescent="0.35">
      <c r="A542" s="163">
        <v>532</v>
      </c>
      <c r="B542" s="58"/>
      <c r="C542" s="58"/>
      <c r="D542" s="69"/>
      <c r="E542" s="69"/>
      <c r="F542" s="192" t="str">
        <f t="shared" si="25"/>
        <v/>
      </c>
      <c r="G542" s="69"/>
      <c r="H542" s="60"/>
      <c r="I542" s="60"/>
      <c r="J542" s="60"/>
      <c r="K542" s="58"/>
      <c r="L542" s="69"/>
      <c r="M542" s="69"/>
      <c r="N542" s="69"/>
      <c r="O542" s="69"/>
      <c r="P542" s="60"/>
      <c r="Q542" s="60"/>
      <c r="R542" s="58"/>
      <c r="S542" s="69"/>
      <c r="T542" s="69"/>
      <c r="U542" s="69"/>
      <c r="V542" s="61"/>
      <c r="W542" s="60"/>
      <c r="X542" s="61"/>
      <c r="Y542" s="60"/>
      <c r="Z542" s="61"/>
      <c r="AA542" s="61"/>
      <c r="AB542" s="60"/>
      <c r="AC542" s="60"/>
      <c r="AD542" s="20" t="str">
        <f t="shared" si="26"/>
        <v/>
      </c>
      <c r="AE542" s="60"/>
      <c r="AF542" s="193" t="str">
        <f t="shared" si="27"/>
        <v/>
      </c>
      <c r="AU542"/>
      <c r="AY542" s="79">
        <v>0</v>
      </c>
    </row>
    <row r="543" spans="1:51" x14ac:dyDescent="0.35">
      <c r="A543" s="163">
        <v>533</v>
      </c>
      <c r="B543" s="58"/>
      <c r="C543" s="58"/>
      <c r="D543" s="69"/>
      <c r="E543" s="69"/>
      <c r="F543" s="192" t="str">
        <f t="shared" si="25"/>
        <v/>
      </c>
      <c r="G543" s="69"/>
      <c r="H543" s="60"/>
      <c r="I543" s="60"/>
      <c r="J543" s="60"/>
      <c r="K543" s="58"/>
      <c r="L543" s="69"/>
      <c r="M543" s="69"/>
      <c r="N543" s="69"/>
      <c r="O543" s="69"/>
      <c r="P543" s="60"/>
      <c r="Q543" s="60"/>
      <c r="R543" s="58"/>
      <c r="S543" s="69"/>
      <c r="T543" s="69"/>
      <c r="U543" s="69"/>
      <c r="V543" s="61"/>
      <c r="W543" s="60"/>
      <c r="X543" s="61"/>
      <c r="Y543" s="60"/>
      <c r="Z543" s="61"/>
      <c r="AA543" s="61"/>
      <c r="AB543" s="60"/>
      <c r="AC543" s="60"/>
      <c r="AD543" s="20" t="str">
        <f t="shared" si="26"/>
        <v/>
      </c>
      <c r="AE543" s="60"/>
      <c r="AF543" s="193" t="str">
        <f t="shared" si="27"/>
        <v/>
      </c>
      <c r="AU543"/>
      <c r="AY543" s="79">
        <v>0</v>
      </c>
    </row>
    <row r="544" spans="1:51" x14ac:dyDescent="0.35">
      <c r="A544" s="163">
        <v>534</v>
      </c>
      <c r="B544" s="58"/>
      <c r="C544" s="58"/>
      <c r="D544" s="69"/>
      <c r="E544" s="69"/>
      <c r="F544" s="192" t="str">
        <f t="shared" si="25"/>
        <v/>
      </c>
      <c r="G544" s="69"/>
      <c r="H544" s="60"/>
      <c r="I544" s="60"/>
      <c r="J544" s="60"/>
      <c r="K544" s="58"/>
      <c r="L544" s="69"/>
      <c r="M544" s="69"/>
      <c r="N544" s="69"/>
      <c r="O544" s="69"/>
      <c r="P544" s="60"/>
      <c r="Q544" s="60"/>
      <c r="R544" s="58"/>
      <c r="S544" s="69"/>
      <c r="T544" s="69"/>
      <c r="U544" s="69"/>
      <c r="V544" s="61"/>
      <c r="W544" s="60"/>
      <c r="X544" s="61"/>
      <c r="Y544" s="60"/>
      <c r="Z544" s="61"/>
      <c r="AA544" s="61"/>
      <c r="AB544" s="60"/>
      <c r="AC544" s="60"/>
      <c r="AD544" s="20" t="str">
        <f t="shared" si="26"/>
        <v/>
      </c>
      <c r="AE544" s="60"/>
      <c r="AF544" s="193" t="str">
        <f t="shared" si="27"/>
        <v/>
      </c>
      <c r="AU544"/>
      <c r="AY544" s="79">
        <v>0</v>
      </c>
    </row>
    <row r="545" spans="1:51" x14ac:dyDescent="0.35">
      <c r="A545" s="163">
        <v>535</v>
      </c>
      <c r="B545" s="58"/>
      <c r="C545" s="58"/>
      <c r="D545" s="69"/>
      <c r="E545" s="69"/>
      <c r="F545" s="192" t="str">
        <f t="shared" si="25"/>
        <v/>
      </c>
      <c r="G545" s="69"/>
      <c r="H545" s="60"/>
      <c r="I545" s="60"/>
      <c r="J545" s="60"/>
      <c r="K545" s="58"/>
      <c r="L545" s="69"/>
      <c r="M545" s="69"/>
      <c r="N545" s="69"/>
      <c r="O545" s="69"/>
      <c r="P545" s="60"/>
      <c r="Q545" s="60"/>
      <c r="R545" s="58"/>
      <c r="S545" s="69"/>
      <c r="T545" s="69"/>
      <c r="U545" s="69"/>
      <c r="V545" s="61"/>
      <c r="W545" s="60"/>
      <c r="X545" s="61"/>
      <c r="Y545" s="60"/>
      <c r="Z545" s="61"/>
      <c r="AA545" s="61"/>
      <c r="AB545" s="60"/>
      <c r="AC545" s="60"/>
      <c r="AD545" s="20" t="str">
        <f t="shared" si="26"/>
        <v/>
      </c>
      <c r="AE545" s="60"/>
      <c r="AF545" s="193" t="str">
        <f t="shared" si="27"/>
        <v/>
      </c>
      <c r="AU545"/>
      <c r="AY545" s="79">
        <v>0</v>
      </c>
    </row>
    <row r="546" spans="1:51" x14ac:dyDescent="0.35">
      <c r="A546" s="163">
        <v>536</v>
      </c>
      <c r="B546" s="58"/>
      <c r="C546" s="58"/>
      <c r="D546" s="69"/>
      <c r="E546" s="69"/>
      <c r="F546" s="192" t="str">
        <f t="shared" si="25"/>
        <v/>
      </c>
      <c r="G546" s="69"/>
      <c r="H546" s="60"/>
      <c r="I546" s="60"/>
      <c r="J546" s="60"/>
      <c r="K546" s="58"/>
      <c r="L546" s="69"/>
      <c r="M546" s="69"/>
      <c r="N546" s="69"/>
      <c r="O546" s="69"/>
      <c r="P546" s="60"/>
      <c r="Q546" s="60"/>
      <c r="R546" s="58"/>
      <c r="S546" s="69"/>
      <c r="T546" s="69"/>
      <c r="U546" s="69"/>
      <c r="V546" s="61"/>
      <c r="W546" s="60"/>
      <c r="X546" s="61"/>
      <c r="Y546" s="60"/>
      <c r="Z546" s="61"/>
      <c r="AA546" s="61"/>
      <c r="AB546" s="60"/>
      <c r="AC546" s="60"/>
      <c r="AD546" s="20" t="str">
        <f t="shared" si="26"/>
        <v/>
      </c>
      <c r="AE546" s="60"/>
      <c r="AF546" s="193" t="str">
        <f t="shared" si="27"/>
        <v/>
      </c>
      <c r="AU546"/>
      <c r="AY546" s="79">
        <v>0</v>
      </c>
    </row>
    <row r="547" spans="1:51" x14ac:dyDescent="0.35">
      <c r="A547" s="163">
        <v>537</v>
      </c>
      <c r="B547" s="58"/>
      <c r="C547" s="58"/>
      <c r="D547" s="69"/>
      <c r="E547" s="69"/>
      <c r="F547" s="192" t="str">
        <f t="shared" si="25"/>
        <v/>
      </c>
      <c r="G547" s="69"/>
      <c r="H547" s="60"/>
      <c r="I547" s="60"/>
      <c r="J547" s="60"/>
      <c r="K547" s="58"/>
      <c r="L547" s="69"/>
      <c r="M547" s="69"/>
      <c r="N547" s="69"/>
      <c r="O547" s="69"/>
      <c r="P547" s="60"/>
      <c r="Q547" s="60"/>
      <c r="R547" s="58"/>
      <c r="S547" s="69"/>
      <c r="T547" s="69"/>
      <c r="U547" s="69"/>
      <c r="V547" s="61"/>
      <c r="W547" s="60"/>
      <c r="X547" s="61"/>
      <c r="Y547" s="60"/>
      <c r="Z547" s="61"/>
      <c r="AA547" s="61"/>
      <c r="AB547" s="60"/>
      <c r="AC547" s="60"/>
      <c r="AD547" s="20" t="str">
        <f t="shared" si="26"/>
        <v/>
      </c>
      <c r="AE547" s="60"/>
      <c r="AF547" s="193" t="str">
        <f t="shared" si="27"/>
        <v/>
      </c>
      <c r="AU547"/>
      <c r="AY547" s="79">
        <v>0</v>
      </c>
    </row>
    <row r="548" spans="1:51" x14ac:dyDescent="0.35">
      <c r="A548" s="163">
        <v>538</v>
      </c>
      <c r="B548" s="58"/>
      <c r="C548" s="58"/>
      <c r="D548" s="69"/>
      <c r="E548" s="69"/>
      <c r="F548" s="192" t="str">
        <f t="shared" si="25"/>
        <v/>
      </c>
      <c r="G548" s="69"/>
      <c r="H548" s="60"/>
      <c r="I548" s="60"/>
      <c r="J548" s="60"/>
      <c r="K548" s="58"/>
      <c r="L548" s="69"/>
      <c r="M548" s="69"/>
      <c r="N548" s="69"/>
      <c r="O548" s="69"/>
      <c r="P548" s="60"/>
      <c r="Q548" s="60"/>
      <c r="R548" s="58"/>
      <c r="S548" s="69"/>
      <c r="T548" s="69"/>
      <c r="U548" s="69"/>
      <c r="V548" s="61"/>
      <c r="W548" s="60"/>
      <c r="X548" s="61"/>
      <c r="Y548" s="60"/>
      <c r="Z548" s="61"/>
      <c r="AA548" s="61"/>
      <c r="AB548" s="60"/>
      <c r="AC548" s="60"/>
      <c r="AD548" s="20" t="str">
        <f t="shared" si="26"/>
        <v/>
      </c>
      <c r="AE548" s="60"/>
      <c r="AF548" s="193" t="str">
        <f t="shared" si="27"/>
        <v/>
      </c>
      <c r="AU548"/>
      <c r="AY548" s="79">
        <v>0</v>
      </c>
    </row>
    <row r="549" spans="1:51" x14ac:dyDescent="0.35">
      <c r="A549" s="163">
        <v>539</v>
      </c>
      <c r="B549" s="58"/>
      <c r="C549" s="58"/>
      <c r="D549" s="69"/>
      <c r="E549" s="69"/>
      <c r="F549" s="192" t="str">
        <f t="shared" si="25"/>
        <v/>
      </c>
      <c r="G549" s="69"/>
      <c r="H549" s="60"/>
      <c r="I549" s="60"/>
      <c r="J549" s="60"/>
      <c r="K549" s="58"/>
      <c r="L549" s="69"/>
      <c r="M549" s="69"/>
      <c r="N549" s="69"/>
      <c r="O549" s="69"/>
      <c r="P549" s="60"/>
      <c r="Q549" s="60"/>
      <c r="R549" s="58"/>
      <c r="S549" s="69"/>
      <c r="T549" s="69"/>
      <c r="U549" s="69"/>
      <c r="V549" s="61"/>
      <c r="W549" s="60"/>
      <c r="X549" s="61"/>
      <c r="Y549" s="60"/>
      <c r="Z549" s="61"/>
      <c r="AA549" s="61"/>
      <c r="AB549" s="60"/>
      <c r="AC549" s="60"/>
      <c r="AD549" s="20" t="str">
        <f t="shared" si="26"/>
        <v/>
      </c>
      <c r="AE549" s="60"/>
      <c r="AF549" s="193" t="str">
        <f t="shared" si="27"/>
        <v/>
      </c>
      <c r="AU549"/>
      <c r="AY549" s="79">
        <v>0</v>
      </c>
    </row>
    <row r="550" spans="1:51" x14ac:dyDescent="0.35">
      <c r="A550" s="163">
        <v>540</v>
      </c>
      <c r="B550" s="58"/>
      <c r="C550" s="58"/>
      <c r="D550" s="69"/>
      <c r="E550" s="69"/>
      <c r="F550" s="192" t="str">
        <f t="shared" si="25"/>
        <v/>
      </c>
      <c r="G550" s="69"/>
      <c r="H550" s="60"/>
      <c r="I550" s="60"/>
      <c r="J550" s="60"/>
      <c r="K550" s="58"/>
      <c r="L550" s="69"/>
      <c r="M550" s="69"/>
      <c r="N550" s="69"/>
      <c r="O550" s="69"/>
      <c r="P550" s="60"/>
      <c r="Q550" s="60"/>
      <c r="R550" s="58"/>
      <c r="S550" s="69"/>
      <c r="T550" s="69"/>
      <c r="U550" s="69"/>
      <c r="V550" s="61"/>
      <c r="W550" s="60"/>
      <c r="X550" s="61"/>
      <c r="Y550" s="60"/>
      <c r="Z550" s="61"/>
      <c r="AA550" s="61"/>
      <c r="AB550" s="60"/>
      <c r="AC550" s="60"/>
      <c r="AD550" s="20" t="str">
        <f t="shared" si="26"/>
        <v/>
      </c>
      <c r="AE550" s="60"/>
      <c r="AF550" s="193" t="str">
        <f t="shared" si="27"/>
        <v/>
      </c>
      <c r="AU550"/>
      <c r="AY550" s="79">
        <v>0</v>
      </c>
    </row>
    <row r="551" spans="1:51" x14ac:dyDescent="0.35">
      <c r="A551" s="163">
        <v>541</v>
      </c>
      <c r="B551" s="58"/>
      <c r="C551" s="58"/>
      <c r="D551" s="69"/>
      <c r="E551" s="69"/>
      <c r="F551" s="192" t="str">
        <f t="shared" si="25"/>
        <v/>
      </c>
      <c r="G551" s="69"/>
      <c r="H551" s="60"/>
      <c r="I551" s="60"/>
      <c r="J551" s="60"/>
      <c r="K551" s="58"/>
      <c r="L551" s="69"/>
      <c r="M551" s="69"/>
      <c r="N551" s="69"/>
      <c r="O551" s="69"/>
      <c r="P551" s="60"/>
      <c r="Q551" s="60"/>
      <c r="R551" s="58"/>
      <c r="S551" s="69"/>
      <c r="T551" s="69"/>
      <c r="U551" s="69"/>
      <c r="V551" s="61"/>
      <c r="W551" s="60"/>
      <c r="X551" s="61"/>
      <c r="Y551" s="60"/>
      <c r="Z551" s="61"/>
      <c r="AA551" s="61"/>
      <c r="AB551" s="60"/>
      <c r="AC551" s="60"/>
      <c r="AD551" s="20" t="str">
        <f t="shared" si="26"/>
        <v/>
      </c>
      <c r="AE551" s="60"/>
      <c r="AF551" s="193" t="str">
        <f t="shared" si="27"/>
        <v/>
      </c>
      <c r="AU551"/>
      <c r="AY551" s="79">
        <v>0</v>
      </c>
    </row>
    <row r="552" spans="1:51" x14ac:dyDescent="0.35">
      <c r="A552" s="163">
        <v>542</v>
      </c>
      <c r="B552" s="58"/>
      <c r="C552" s="58"/>
      <c r="D552" s="69"/>
      <c r="E552" s="69"/>
      <c r="F552" s="192" t="str">
        <f t="shared" si="25"/>
        <v/>
      </c>
      <c r="G552" s="69"/>
      <c r="H552" s="60"/>
      <c r="I552" s="60"/>
      <c r="J552" s="60"/>
      <c r="K552" s="58"/>
      <c r="L552" s="69"/>
      <c r="M552" s="69"/>
      <c r="N552" s="69"/>
      <c r="O552" s="69"/>
      <c r="P552" s="60"/>
      <c r="Q552" s="60"/>
      <c r="R552" s="58"/>
      <c r="S552" s="69"/>
      <c r="T552" s="69"/>
      <c r="U552" s="69"/>
      <c r="V552" s="61"/>
      <c r="W552" s="60"/>
      <c r="X552" s="61"/>
      <c r="Y552" s="60"/>
      <c r="Z552" s="61"/>
      <c r="AA552" s="61"/>
      <c r="AB552" s="60"/>
      <c r="AC552" s="60"/>
      <c r="AD552" s="20" t="str">
        <f t="shared" si="26"/>
        <v/>
      </c>
      <c r="AE552" s="60"/>
      <c r="AF552" s="193" t="str">
        <f t="shared" si="27"/>
        <v/>
      </c>
      <c r="AU552"/>
      <c r="AY552" s="79">
        <v>0</v>
      </c>
    </row>
    <row r="553" spans="1:51" x14ac:dyDescent="0.35">
      <c r="A553" s="163">
        <v>543</v>
      </c>
      <c r="B553" s="58"/>
      <c r="C553" s="58"/>
      <c r="D553" s="69"/>
      <c r="E553" s="69"/>
      <c r="F553" s="192" t="str">
        <f t="shared" si="25"/>
        <v/>
      </c>
      <c r="G553" s="69"/>
      <c r="H553" s="60"/>
      <c r="I553" s="60"/>
      <c r="J553" s="60"/>
      <c r="K553" s="58"/>
      <c r="L553" s="69"/>
      <c r="M553" s="69"/>
      <c r="N553" s="69"/>
      <c r="O553" s="69"/>
      <c r="P553" s="60"/>
      <c r="Q553" s="60"/>
      <c r="R553" s="58"/>
      <c r="S553" s="69"/>
      <c r="T553" s="69"/>
      <c r="U553" s="69"/>
      <c r="V553" s="61"/>
      <c r="W553" s="60"/>
      <c r="X553" s="61"/>
      <c r="Y553" s="60"/>
      <c r="Z553" s="61"/>
      <c r="AA553" s="61"/>
      <c r="AB553" s="60"/>
      <c r="AC553" s="60"/>
      <c r="AD553" s="20" t="str">
        <f t="shared" si="26"/>
        <v/>
      </c>
      <c r="AE553" s="60"/>
      <c r="AF553" s="193" t="str">
        <f t="shared" si="27"/>
        <v/>
      </c>
      <c r="AU553"/>
      <c r="AY553" s="79">
        <v>0</v>
      </c>
    </row>
    <row r="554" spans="1:51" x14ac:dyDescent="0.35">
      <c r="A554" s="163">
        <v>544</v>
      </c>
      <c r="B554" s="58"/>
      <c r="C554" s="58"/>
      <c r="D554" s="69"/>
      <c r="E554" s="69"/>
      <c r="F554" s="192" t="str">
        <f t="shared" si="25"/>
        <v/>
      </c>
      <c r="G554" s="69"/>
      <c r="H554" s="60"/>
      <c r="I554" s="60"/>
      <c r="J554" s="60"/>
      <c r="K554" s="58"/>
      <c r="L554" s="69"/>
      <c r="M554" s="69"/>
      <c r="N554" s="69"/>
      <c r="O554" s="69"/>
      <c r="P554" s="60"/>
      <c r="Q554" s="60"/>
      <c r="R554" s="58"/>
      <c r="S554" s="69"/>
      <c r="T554" s="69"/>
      <c r="U554" s="69"/>
      <c r="V554" s="61"/>
      <c r="W554" s="60"/>
      <c r="X554" s="61"/>
      <c r="Y554" s="60"/>
      <c r="Z554" s="61"/>
      <c r="AA554" s="61"/>
      <c r="AB554" s="60"/>
      <c r="AC554" s="60"/>
      <c r="AD554" s="20" t="str">
        <f t="shared" si="26"/>
        <v/>
      </c>
      <c r="AE554" s="60"/>
      <c r="AF554" s="193" t="str">
        <f t="shared" si="27"/>
        <v/>
      </c>
      <c r="AU554"/>
      <c r="AY554" s="79">
        <v>0</v>
      </c>
    </row>
    <row r="555" spans="1:51" x14ac:dyDescent="0.35">
      <c r="A555" s="163">
        <v>545</v>
      </c>
      <c r="B555" s="58"/>
      <c r="C555" s="58"/>
      <c r="D555" s="69"/>
      <c r="E555" s="69"/>
      <c r="F555" s="192" t="str">
        <f t="shared" si="25"/>
        <v/>
      </c>
      <c r="G555" s="69"/>
      <c r="H555" s="60"/>
      <c r="I555" s="60"/>
      <c r="J555" s="60"/>
      <c r="K555" s="58"/>
      <c r="L555" s="69"/>
      <c r="M555" s="69"/>
      <c r="N555" s="69"/>
      <c r="O555" s="69"/>
      <c r="P555" s="60"/>
      <c r="Q555" s="60"/>
      <c r="R555" s="58"/>
      <c r="S555" s="69"/>
      <c r="T555" s="69"/>
      <c r="U555" s="69"/>
      <c r="V555" s="61"/>
      <c r="W555" s="60"/>
      <c r="X555" s="61"/>
      <c r="Y555" s="60"/>
      <c r="Z555" s="61"/>
      <c r="AA555" s="61"/>
      <c r="AB555" s="60"/>
      <c r="AC555" s="60"/>
      <c r="AD555" s="20" t="str">
        <f t="shared" si="26"/>
        <v/>
      </c>
      <c r="AE555" s="60"/>
      <c r="AF555" s="193" t="str">
        <f t="shared" si="27"/>
        <v/>
      </c>
      <c r="AU555"/>
      <c r="AY555" s="79">
        <v>0</v>
      </c>
    </row>
    <row r="556" spans="1:51" x14ac:dyDescent="0.35">
      <c r="A556" s="163">
        <v>546</v>
      </c>
      <c r="B556" s="58"/>
      <c r="C556" s="58"/>
      <c r="D556" s="69"/>
      <c r="E556" s="69"/>
      <c r="F556" s="192" t="str">
        <f t="shared" si="25"/>
        <v/>
      </c>
      <c r="G556" s="69"/>
      <c r="H556" s="60"/>
      <c r="I556" s="60"/>
      <c r="J556" s="60"/>
      <c r="K556" s="58"/>
      <c r="L556" s="69"/>
      <c r="M556" s="69"/>
      <c r="N556" s="69"/>
      <c r="O556" s="69"/>
      <c r="P556" s="60"/>
      <c r="Q556" s="60"/>
      <c r="R556" s="58"/>
      <c r="S556" s="69"/>
      <c r="T556" s="69"/>
      <c r="U556" s="69"/>
      <c r="V556" s="61"/>
      <c r="W556" s="60"/>
      <c r="X556" s="61"/>
      <c r="Y556" s="60"/>
      <c r="Z556" s="61"/>
      <c r="AA556" s="61"/>
      <c r="AB556" s="60"/>
      <c r="AC556" s="60"/>
      <c r="AD556" s="20" t="str">
        <f t="shared" si="26"/>
        <v/>
      </c>
      <c r="AE556" s="60"/>
      <c r="AF556" s="193" t="str">
        <f t="shared" si="27"/>
        <v/>
      </c>
      <c r="AU556"/>
      <c r="AY556" s="79">
        <v>0</v>
      </c>
    </row>
    <row r="557" spans="1:51" x14ac:dyDescent="0.35">
      <c r="A557" s="163">
        <v>547</v>
      </c>
      <c r="B557" s="58"/>
      <c r="C557" s="58"/>
      <c r="D557" s="69"/>
      <c r="E557" s="69"/>
      <c r="F557" s="192" t="str">
        <f t="shared" si="25"/>
        <v/>
      </c>
      <c r="G557" s="69"/>
      <c r="H557" s="60"/>
      <c r="I557" s="60"/>
      <c r="J557" s="60"/>
      <c r="K557" s="58"/>
      <c r="L557" s="69"/>
      <c r="M557" s="69"/>
      <c r="N557" s="69"/>
      <c r="O557" s="69"/>
      <c r="P557" s="60"/>
      <c r="Q557" s="60"/>
      <c r="R557" s="58"/>
      <c r="S557" s="69"/>
      <c r="T557" s="69"/>
      <c r="U557" s="69"/>
      <c r="V557" s="61"/>
      <c r="W557" s="60"/>
      <c r="X557" s="61"/>
      <c r="Y557" s="60"/>
      <c r="Z557" s="61"/>
      <c r="AA557" s="61"/>
      <c r="AB557" s="60"/>
      <c r="AC557" s="60"/>
      <c r="AD557" s="20" t="str">
        <f t="shared" si="26"/>
        <v/>
      </c>
      <c r="AE557" s="60"/>
      <c r="AF557" s="193" t="str">
        <f t="shared" si="27"/>
        <v/>
      </c>
      <c r="AU557"/>
      <c r="AY557" s="79">
        <v>0</v>
      </c>
    </row>
    <row r="558" spans="1:51" x14ac:dyDescent="0.35">
      <c r="A558" s="163">
        <v>548</v>
      </c>
      <c r="B558" s="58"/>
      <c r="C558" s="58"/>
      <c r="D558" s="69"/>
      <c r="E558" s="69"/>
      <c r="F558" s="192" t="str">
        <f t="shared" si="25"/>
        <v/>
      </c>
      <c r="G558" s="69"/>
      <c r="H558" s="60"/>
      <c r="I558" s="60"/>
      <c r="J558" s="60"/>
      <c r="K558" s="58"/>
      <c r="L558" s="69"/>
      <c r="M558" s="69"/>
      <c r="N558" s="69"/>
      <c r="O558" s="69"/>
      <c r="P558" s="60"/>
      <c r="Q558" s="60"/>
      <c r="R558" s="58"/>
      <c r="S558" s="69"/>
      <c r="T558" s="69"/>
      <c r="U558" s="69"/>
      <c r="V558" s="61"/>
      <c r="W558" s="60"/>
      <c r="X558" s="61"/>
      <c r="Y558" s="60"/>
      <c r="Z558" s="61"/>
      <c r="AA558" s="61"/>
      <c r="AB558" s="60"/>
      <c r="AC558" s="60"/>
      <c r="AD558" s="20" t="str">
        <f t="shared" si="26"/>
        <v/>
      </c>
      <c r="AE558" s="60"/>
      <c r="AF558" s="193" t="str">
        <f t="shared" si="27"/>
        <v/>
      </c>
      <c r="AU558"/>
      <c r="AY558" s="79">
        <v>0</v>
      </c>
    </row>
    <row r="559" spans="1:51" x14ac:dyDescent="0.35">
      <c r="A559" s="163">
        <v>549</v>
      </c>
      <c r="B559" s="58"/>
      <c r="C559" s="58"/>
      <c r="D559" s="69"/>
      <c r="E559" s="69"/>
      <c r="F559" s="192" t="str">
        <f t="shared" si="25"/>
        <v/>
      </c>
      <c r="G559" s="69"/>
      <c r="H559" s="60"/>
      <c r="I559" s="60"/>
      <c r="J559" s="60"/>
      <c r="K559" s="58"/>
      <c r="L559" s="69"/>
      <c r="M559" s="69"/>
      <c r="N559" s="69"/>
      <c r="O559" s="69"/>
      <c r="P559" s="60"/>
      <c r="Q559" s="60"/>
      <c r="R559" s="58"/>
      <c r="S559" s="69"/>
      <c r="T559" s="69"/>
      <c r="U559" s="69"/>
      <c r="V559" s="61"/>
      <c r="W559" s="60"/>
      <c r="X559" s="61"/>
      <c r="Y559" s="60"/>
      <c r="Z559" s="61"/>
      <c r="AA559" s="61"/>
      <c r="AB559" s="60"/>
      <c r="AC559" s="60"/>
      <c r="AD559" s="20" t="str">
        <f t="shared" si="26"/>
        <v/>
      </c>
      <c r="AE559" s="60"/>
      <c r="AF559" s="193" t="str">
        <f t="shared" si="27"/>
        <v/>
      </c>
      <c r="AU559"/>
      <c r="AY559" s="79">
        <v>0</v>
      </c>
    </row>
    <row r="560" spans="1:51" x14ac:dyDescent="0.35">
      <c r="A560" s="163">
        <v>550</v>
      </c>
      <c r="B560" s="58"/>
      <c r="C560" s="58"/>
      <c r="D560" s="69"/>
      <c r="E560" s="69"/>
      <c r="F560" s="192" t="str">
        <f t="shared" si="25"/>
        <v/>
      </c>
      <c r="G560" s="69"/>
      <c r="H560" s="60"/>
      <c r="I560" s="60"/>
      <c r="J560" s="60"/>
      <c r="K560" s="58"/>
      <c r="L560" s="69"/>
      <c r="M560" s="69"/>
      <c r="N560" s="69"/>
      <c r="O560" s="69"/>
      <c r="P560" s="60"/>
      <c r="Q560" s="60"/>
      <c r="R560" s="58"/>
      <c r="S560" s="69"/>
      <c r="T560" s="69"/>
      <c r="U560" s="69"/>
      <c r="V560" s="61"/>
      <c r="W560" s="60"/>
      <c r="X560" s="61"/>
      <c r="Y560" s="60"/>
      <c r="Z560" s="61"/>
      <c r="AA560" s="61"/>
      <c r="AB560" s="60"/>
      <c r="AC560" s="60"/>
      <c r="AD560" s="20" t="str">
        <f t="shared" si="26"/>
        <v/>
      </c>
      <c r="AE560" s="60"/>
      <c r="AF560" s="193" t="str">
        <f t="shared" si="27"/>
        <v/>
      </c>
      <c r="AU560"/>
      <c r="AY560" s="79">
        <v>0</v>
      </c>
    </row>
    <row r="561" spans="1:51" x14ac:dyDescent="0.35">
      <c r="A561" s="163">
        <v>551</v>
      </c>
      <c r="B561" s="58"/>
      <c r="C561" s="58"/>
      <c r="D561" s="69"/>
      <c r="E561" s="69"/>
      <c r="F561" s="192" t="str">
        <f t="shared" si="25"/>
        <v/>
      </c>
      <c r="G561" s="69"/>
      <c r="H561" s="60"/>
      <c r="I561" s="60"/>
      <c r="J561" s="60"/>
      <c r="K561" s="58"/>
      <c r="L561" s="69"/>
      <c r="M561" s="69"/>
      <c r="N561" s="69"/>
      <c r="O561" s="69"/>
      <c r="P561" s="60"/>
      <c r="Q561" s="60"/>
      <c r="R561" s="58"/>
      <c r="S561" s="69"/>
      <c r="T561" s="69"/>
      <c r="U561" s="69"/>
      <c r="V561" s="61"/>
      <c r="W561" s="60"/>
      <c r="X561" s="61"/>
      <c r="Y561" s="60"/>
      <c r="Z561" s="61"/>
      <c r="AA561" s="61"/>
      <c r="AB561" s="60"/>
      <c r="AC561" s="60"/>
      <c r="AD561" s="20" t="str">
        <f t="shared" si="26"/>
        <v/>
      </c>
      <c r="AE561" s="60"/>
      <c r="AF561" s="193" t="str">
        <f t="shared" si="27"/>
        <v/>
      </c>
      <c r="AU561"/>
      <c r="AY561" s="79">
        <v>0</v>
      </c>
    </row>
    <row r="562" spans="1:51" x14ac:dyDescent="0.35">
      <c r="A562" s="163">
        <v>552</v>
      </c>
      <c r="B562" s="58"/>
      <c r="C562" s="58"/>
      <c r="D562" s="69"/>
      <c r="E562" s="69"/>
      <c r="F562" s="192" t="str">
        <f t="shared" si="25"/>
        <v/>
      </c>
      <c r="G562" s="69"/>
      <c r="H562" s="60"/>
      <c r="I562" s="60"/>
      <c r="J562" s="60"/>
      <c r="K562" s="58"/>
      <c r="L562" s="69"/>
      <c r="M562" s="69"/>
      <c r="N562" s="69"/>
      <c r="O562" s="69"/>
      <c r="P562" s="60"/>
      <c r="Q562" s="60"/>
      <c r="R562" s="58"/>
      <c r="S562" s="69"/>
      <c r="T562" s="69"/>
      <c r="U562" s="69"/>
      <c r="V562" s="61"/>
      <c r="W562" s="60"/>
      <c r="X562" s="61"/>
      <c r="Y562" s="60"/>
      <c r="Z562" s="61"/>
      <c r="AA562" s="61"/>
      <c r="AB562" s="60"/>
      <c r="AC562" s="60"/>
      <c r="AD562" s="20" t="str">
        <f t="shared" si="26"/>
        <v/>
      </c>
      <c r="AE562" s="60"/>
      <c r="AF562" s="193" t="str">
        <f t="shared" si="27"/>
        <v/>
      </c>
      <c r="AU562"/>
      <c r="AY562" s="79">
        <v>0</v>
      </c>
    </row>
    <row r="563" spans="1:51" x14ac:dyDescent="0.35">
      <c r="A563" s="163">
        <v>553</v>
      </c>
      <c r="B563" s="58"/>
      <c r="C563" s="58"/>
      <c r="D563" s="69"/>
      <c r="E563" s="69"/>
      <c r="F563" s="192" t="str">
        <f t="shared" si="25"/>
        <v/>
      </c>
      <c r="G563" s="69"/>
      <c r="H563" s="60"/>
      <c r="I563" s="60"/>
      <c r="J563" s="60"/>
      <c r="K563" s="58"/>
      <c r="L563" s="69"/>
      <c r="M563" s="69"/>
      <c r="N563" s="69"/>
      <c r="O563" s="69"/>
      <c r="P563" s="60"/>
      <c r="Q563" s="60"/>
      <c r="R563" s="58"/>
      <c r="S563" s="69"/>
      <c r="T563" s="69"/>
      <c r="U563" s="69"/>
      <c r="V563" s="61"/>
      <c r="W563" s="60"/>
      <c r="X563" s="61"/>
      <c r="Y563" s="60"/>
      <c r="Z563" s="61"/>
      <c r="AA563" s="61"/>
      <c r="AB563" s="60"/>
      <c r="AC563" s="60"/>
      <c r="AD563" s="20" t="str">
        <f t="shared" si="26"/>
        <v/>
      </c>
      <c r="AE563" s="60"/>
      <c r="AF563" s="193" t="str">
        <f t="shared" si="27"/>
        <v/>
      </c>
      <c r="AU563"/>
      <c r="AY563" s="79">
        <v>0</v>
      </c>
    </row>
    <row r="564" spans="1:51" x14ac:dyDescent="0.35">
      <c r="A564" s="163">
        <v>554</v>
      </c>
      <c r="B564" s="58"/>
      <c r="C564" s="58"/>
      <c r="D564" s="69"/>
      <c r="E564" s="69"/>
      <c r="F564" s="192" t="str">
        <f t="shared" si="25"/>
        <v/>
      </c>
      <c r="G564" s="69"/>
      <c r="H564" s="60"/>
      <c r="I564" s="60"/>
      <c r="J564" s="60"/>
      <c r="K564" s="58"/>
      <c r="L564" s="69"/>
      <c r="M564" s="69"/>
      <c r="N564" s="69"/>
      <c r="O564" s="69"/>
      <c r="P564" s="60"/>
      <c r="Q564" s="60"/>
      <c r="R564" s="58"/>
      <c r="S564" s="69"/>
      <c r="T564" s="69"/>
      <c r="U564" s="69"/>
      <c r="V564" s="61"/>
      <c r="W564" s="60"/>
      <c r="X564" s="61"/>
      <c r="Y564" s="60"/>
      <c r="Z564" s="61"/>
      <c r="AA564" s="61"/>
      <c r="AB564" s="60"/>
      <c r="AC564" s="60"/>
      <c r="AD564" s="20" t="str">
        <f t="shared" si="26"/>
        <v/>
      </c>
      <c r="AE564" s="60"/>
      <c r="AF564" s="193" t="str">
        <f t="shared" si="27"/>
        <v/>
      </c>
      <c r="AU564"/>
      <c r="AY564" s="79">
        <v>0</v>
      </c>
    </row>
    <row r="565" spans="1:51" x14ac:dyDescent="0.35">
      <c r="A565" s="163">
        <v>555</v>
      </c>
      <c r="B565" s="58"/>
      <c r="C565" s="58"/>
      <c r="D565" s="69"/>
      <c r="E565" s="69"/>
      <c r="F565" s="192" t="str">
        <f t="shared" si="25"/>
        <v/>
      </c>
      <c r="G565" s="69"/>
      <c r="H565" s="60"/>
      <c r="I565" s="60"/>
      <c r="J565" s="60"/>
      <c r="K565" s="58"/>
      <c r="L565" s="69"/>
      <c r="M565" s="69"/>
      <c r="N565" s="69"/>
      <c r="O565" s="69"/>
      <c r="P565" s="60"/>
      <c r="Q565" s="60"/>
      <c r="R565" s="58"/>
      <c r="S565" s="69"/>
      <c r="T565" s="69"/>
      <c r="U565" s="69"/>
      <c r="V565" s="61"/>
      <c r="W565" s="60"/>
      <c r="X565" s="61"/>
      <c r="Y565" s="60"/>
      <c r="Z565" s="61"/>
      <c r="AA565" s="61"/>
      <c r="AB565" s="60"/>
      <c r="AC565" s="60"/>
      <c r="AD565" s="20" t="str">
        <f t="shared" si="26"/>
        <v/>
      </c>
      <c r="AE565" s="60"/>
      <c r="AF565" s="193" t="str">
        <f t="shared" si="27"/>
        <v/>
      </c>
      <c r="AU565"/>
      <c r="AY565" s="79">
        <v>0</v>
      </c>
    </row>
    <row r="566" spans="1:51" x14ac:dyDescent="0.35">
      <c r="A566" s="163">
        <v>556</v>
      </c>
      <c r="B566" s="58"/>
      <c r="C566" s="58"/>
      <c r="D566" s="69"/>
      <c r="E566" s="69"/>
      <c r="F566" s="192" t="str">
        <f t="shared" si="25"/>
        <v/>
      </c>
      <c r="G566" s="69"/>
      <c r="H566" s="60"/>
      <c r="I566" s="60"/>
      <c r="J566" s="60"/>
      <c r="K566" s="58"/>
      <c r="L566" s="69"/>
      <c r="M566" s="69"/>
      <c r="N566" s="69"/>
      <c r="O566" s="69"/>
      <c r="P566" s="60"/>
      <c r="Q566" s="60"/>
      <c r="R566" s="58"/>
      <c r="S566" s="69"/>
      <c r="T566" s="69"/>
      <c r="U566" s="69"/>
      <c r="V566" s="61"/>
      <c r="W566" s="60"/>
      <c r="X566" s="61"/>
      <c r="Y566" s="60"/>
      <c r="Z566" s="61"/>
      <c r="AA566" s="61"/>
      <c r="AB566" s="60"/>
      <c r="AC566" s="60"/>
      <c r="AD566" s="20" t="str">
        <f t="shared" si="26"/>
        <v/>
      </c>
      <c r="AE566" s="60"/>
      <c r="AF566" s="193" t="str">
        <f t="shared" si="27"/>
        <v/>
      </c>
      <c r="AU566"/>
      <c r="AY566" s="79">
        <v>0</v>
      </c>
    </row>
    <row r="567" spans="1:51" x14ac:dyDescent="0.35">
      <c r="A567" s="163">
        <v>557</v>
      </c>
      <c r="B567" s="58"/>
      <c r="C567" s="58"/>
      <c r="D567" s="69"/>
      <c r="E567" s="69"/>
      <c r="F567" s="192" t="str">
        <f t="shared" si="25"/>
        <v/>
      </c>
      <c r="G567" s="69"/>
      <c r="H567" s="60"/>
      <c r="I567" s="60"/>
      <c r="J567" s="60"/>
      <c r="K567" s="58"/>
      <c r="L567" s="69"/>
      <c r="M567" s="69"/>
      <c r="N567" s="69"/>
      <c r="O567" s="69"/>
      <c r="P567" s="60"/>
      <c r="Q567" s="60"/>
      <c r="R567" s="58"/>
      <c r="S567" s="69"/>
      <c r="T567" s="69"/>
      <c r="U567" s="69"/>
      <c r="V567" s="61"/>
      <c r="W567" s="60"/>
      <c r="X567" s="61"/>
      <c r="Y567" s="60"/>
      <c r="Z567" s="61"/>
      <c r="AA567" s="61"/>
      <c r="AB567" s="60"/>
      <c r="AC567" s="60"/>
      <c r="AD567" s="20" t="str">
        <f t="shared" si="26"/>
        <v/>
      </c>
      <c r="AE567" s="60"/>
      <c r="AF567" s="193" t="str">
        <f t="shared" si="27"/>
        <v/>
      </c>
      <c r="AU567"/>
      <c r="AY567" s="79">
        <v>0</v>
      </c>
    </row>
    <row r="568" spans="1:51" x14ac:dyDescent="0.35">
      <c r="A568" s="163">
        <v>558</v>
      </c>
      <c r="B568" s="58"/>
      <c r="C568" s="58"/>
      <c r="D568" s="69"/>
      <c r="E568" s="69"/>
      <c r="F568" s="192" t="str">
        <f t="shared" si="25"/>
        <v/>
      </c>
      <c r="G568" s="69"/>
      <c r="H568" s="60"/>
      <c r="I568" s="60"/>
      <c r="J568" s="60"/>
      <c r="K568" s="58"/>
      <c r="L568" s="69"/>
      <c r="M568" s="69"/>
      <c r="N568" s="69"/>
      <c r="O568" s="69"/>
      <c r="P568" s="60"/>
      <c r="Q568" s="60"/>
      <c r="R568" s="58"/>
      <c r="S568" s="69"/>
      <c r="T568" s="69"/>
      <c r="U568" s="69"/>
      <c r="V568" s="61"/>
      <c r="W568" s="60"/>
      <c r="X568" s="61"/>
      <c r="Y568" s="60"/>
      <c r="Z568" s="61"/>
      <c r="AA568" s="61"/>
      <c r="AB568" s="60"/>
      <c r="AC568" s="60"/>
      <c r="AD568" s="20" t="str">
        <f t="shared" si="26"/>
        <v/>
      </c>
      <c r="AE568" s="60"/>
      <c r="AF568" s="193" t="str">
        <f t="shared" si="27"/>
        <v/>
      </c>
      <c r="AU568"/>
      <c r="AY568" s="79">
        <v>0</v>
      </c>
    </row>
    <row r="569" spans="1:51" x14ac:dyDescent="0.35">
      <c r="A569" s="163">
        <v>559</v>
      </c>
      <c r="B569" s="58"/>
      <c r="C569" s="58"/>
      <c r="D569" s="69"/>
      <c r="E569" s="69"/>
      <c r="F569" s="192" t="str">
        <f t="shared" si="25"/>
        <v/>
      </c>
      <c r="G569" s="69"/>
      <c r="H569" s="60"/>
      <c r="I569" s="60"/>
      <c r="J569" s="60"/>
      <c r="K569" s="58"/>
      <c r="L569" s="69"/>
      <c r="M569" s="69"/>
      <c r="N569" s="69"/>
      <c r="O569" s="69"/>
      <c r="P569" s="60"/>
      <c r="Q569" s="60"/>
      <c r="R569" s="58"/>
      <c r="S569" s="69"/>
      <c r="T569" s="69"/>
      <c r="U569" s="69"/>
      <c r="V569" s="61"/>
      <c r="W569" s="60"/>
      <c r="X569" s="61"/>
      <c r="Y569" s="60"/>
      <c r="Z569" s="61"/>
      <c r="AA569" s="61"/>
      <c r="AB569" s="60"/>
      <c r="AC569" s="60"/>
      <c r="AD569" s="20" t="str">
        <f t="shared" si="26"/>
        <v/>
      </c>
      <c r="AE569" s="60"/>
      <c r="AF569" s="193" t="str">
        <f t="shared" si="27"/>
        <v/>
      </c>
      <c r="AU569"/>
      <c r="AY569" s="79">
        <v>0</v>
      </c>
    </row>
    <row r="570" spans="1:51" x14ac:dyDescent="0.35">
      <c r="A570" s="163">
        <v>560</v>
      </c>
      <c r="B570" s="58"/>
      <c r="C570" s="58"/>
      <c r="D570" s="69"/>
      <c r="E570" s="69"/>
      <c r="F570" s="192" t="str">
        <f t="shared" si="25"/>
        <v/>
      </c>
      <c r="G570" s="69"/>
      <c r="H570" s="60"/>
      <c r="I570" s="60"/>
      <c r="J570" s="60"/>
      <c r="K570" s="58"/>
      <c r="L570" s="69"/>
      <c r="M570" s="69"/>
      <c r="N570" s="69"/>
      <c r="O570" s="69"/>
      <c r="P570" s="60"/>
      <c r="Q570" s="60"/>
      <c r="R570" s="58"/>
      <c r="S570" s="69"/>
      <c r="T570" s="69"/>
      <c r="U570" s="69"/>
      <c r="V570" s="61"/>
      <c r="W570" s="60"/>
      <c r="X570" s="61"/>
      <c r="Y570" s="60"/>
      <c r="Z570" s="61"/>
      <c r="AA570" s="61"/>
      <c r="AB570" s="60"/>
      <c r="AC570" s="60"/>
      <c r="AD570" s="20" t="str">
        <f t="shared" si="26"/>
        <v/>
      </c>
      <c r="AE570" s="60"/>
      <c r="AF570" s="193" t="str">
        <f t="shared" si="27"/>
        <v/>
      </c>
      <c r="AU570"/>
      <c r="AY570" s="79">
        <v>0</v>
      </c>
    </row>
    <row r="571" spans="1:51" x14ac:dyDescent="0.35">
      <c r="A571" s="163">
        <v>561</v>
      </c>
      <c r="B571" s="58"/>
      <c r="C571" s="58"/>
      <c r="D571" s="69"/>
      <c r="E571" s="69"/>
      <c r="F571" s="192" t="str">
        <f t="shared" si="25"/>
        <v/>
      </c>
      <c r="G571" s="69"/>
      <c r="H571" s="60"/>
      <c r="I571" s="60"/>
      <c r="J571" s="60"/>
      <c r="K571" s="58"/>
      <c r="L571" s="69"/>
      <c r="M571" s="69"/>
      <c r="N571" s="69"/>
      <c r="O571" s="69"/>
      <c r="P571" s="60"/>
      <c r="Q571" s="60"/>
      <c r="R571" s="58"/>
      <c r="S571" s="69"/>
      <c r="T571" s="69"/>
      <c r="U571" s="69"/>
      <c r="V571" s="61"/>
      <c r="W571" s="60"/>
      <c r="X571" s="61"/>
      <c r="Y571" s="60"/>
      <c r="Z571" s="61"/>
      <c r="AA571" s="61"/>
      <c r="AB571" s="60"/>
      <c r="AC571" s="60"/>
      <c r="AD571" s="20" t="str">
        <f t="shared" si="26"/>
        <v/>
      </c>
      <c r="AE571" s="60"/>
      <c r="AF571" s="193" t="str">
        <f t="shared" si="27"/>
        <v/>
      </c>
      <c r="AU571"/>
      <c r="AY571" s="79">
        <v>0</v>
      </c>
    </row>
    <row r="572" spans="1:51" x14ac:dyDescent="0.35">
      <c r="A572" s="163">
        <v>562</v>
      </c>
      <c r="B572" s="58"/>
      <c r="C572" s="58"/>
      <c r="D572" s="69"/>
      <c r="E572" s="69"/>
      <c r="F572" s="192" t="str">
        <f t="shared" si="25"/>
        <v/>
      </c>
      <c r="G572" s="69"/>
      <c r="H572" s="60"/>
      <c r="I572" s="60"/>
      <c r="J572" s="60"/>
      <c r="K572" s="58"/>
      <c r="L572" s="69"/>
      <c r="M572" s="69"/>
      <c r="N572" s="69"/>
      <c r="O572" s="69"/>
      <c r="P572" s="60"/>
      <c r="Q572" s="60"/>
      <c r="R572" s="58"/>
      <c r="S572" s="69"/>
      <c r="T572" s="69"/>
      <c r="U572" s="69"/>
      <c r="V572" s="61"/>
      <c r="W572" s="60"/>
      <c r="X572" s="61"/>
      <c r="Y572" s="60"/>
      <c r="Z572" s="61"/>
      <c r="AA572" s="61"/>
      <c r="AB572" s="60"/>
      <c r="AC572" s="60"/>
      <c r="AD572" s="20" t="str">
        <f t="shared" si="26"/>
        <v/>
      </c>
      <c r="AE572" s="60"/>
      <c r="AF572" s="193" t="str">
        <f t="shared" si="27"/>
        <v/>
      </c>
      <c r="AU572"/>
      <c r="AY572" s="79">
        <v>0</v>
      </c>
    </row>
    <row r="573" spans="1:51" x14ac:dyDescent="0.35">
      <c r="A573" s="163">
        <v>563</v>
      </c>
      <c r="B573" s="58"/>
      <c r="C573" s="58"/>
      <c r="D573" s="69"/>
      <c r="E573" s="69"/>
      <c r="F573" s="192" t="str">
        <f t="shared" si="25"/>
        <v/>
      </c>
      <c r="G573" s="69"/>
      <c r="H573" s="60"/>
      <c r="I573" s="60"/>
      <c r="J573" s="60"/>
      <c r="K573" s="58"/>
      <c r="L573" s="69"/>
      <c r="M573" s="69"/>
      <c r="N573" s="69"/>
      <c r="O573" s="69"/>
      <c r="P573" s="60"/>
      <c r="Q573" s="60"/>
      <c r="R573" s="58"/>
      <c r="S573" s="69"/>
      <c r="T573" s="69"/>
      <c r="U573" s="69"/>
      <c r="V573" s="61"/>
      <c r="W573" s="60"/>
      <c r="X573" s="61"/>
      <c r="Y573" s="60"/>
      <c r="Z573" s="61"/>
      <c r="AA573" s="61"/>
      <c r="AB573" s="60"/>
      <c r="AC573" s="60"/>
      <c r="AD573" s="20" t="str">
        <f t="shared" si="26"/>
        <v/>
      </c>
      <c r="AE573" s="60"/>
      <c r="AF573" s="193" t="str">
        <f t="shared" si="27"/>
        <v/>
      </c>
      <c r="AU573"/>
      <c r="AY573" s="79">
        <v>0</v>
      </c>
    </row>
    <row r="574" spans="1:51" x14ac:dyDescent="0.35">
      <c r="A574" s="163">
        <v>564</v>
      </c>
      <c r="B574" s="58"/>
      <c r="C574" s="58"/>
      <c r="D574" s="69"/>
      <c r="E574" s="69"/>
      <c r="F574" s="192" t="str">
        <f t="shared" si="25"/>
        <v/>
      </c>
      <c r="G574" s="69"/>
      <c r="H574" s="60"/>
      <c r="I574" s="60"/>
      <c r="J574" s="60"/>
      <c r="K574" s="58"/>
      <c r="L574" s="69"/>
      <c r="M574" s="69"/>
      <c r="N574" s="69"/>
      <c r="O574" s="69"/>
      <c r="P574" s="60"/>
      <c r="Q574" s="60"/>
      <c r="R574" s="58"/>
      <c r="S574" s="69"/>
      <c r="T574" s="69"/>
      <c r="U574" s="69"/>
      <c r="V574" s="61"/>
      <c r="W574" s="60"/>
      <c r="X574" s="61"/>
      <c r="Y574" s="60"/>
      <c r="Z574" s="61"/>
      <c r="AA574" s="61"/>
      <c r="AB574" s="60"/>
      <c r="AC574" s="60"/>
      <c r="AD574" s="20" t="str">
        <f t="shared" si="26"/>
        <v/>
      </c>
      <c r="AE574" s="60"/>
      <c r="AF574" s="193" t="str">
        <f t="shared" si="27"/>
        <v/>
      </c>
      <c r="AU574"/>
      <c r="AY574" s="79">
        <v>0</v>
      </c>
    </row>
    <row r="575" spans="1:51" x14ac:dyDescent="0.35">
      <c r="A575" s="163">
        <v>565</v>
      </c>
      <c r="B575" s="58"/>
      <c r="C575" s="58"/>
      <c r="D575" s="69"/>
      <c r="E575" s="69"/>
      <c r="F575" s="192" t="str">
        <f t="shared" si="25"/>
        <v/>
      </c>
      <c r="G575" s="69"/>
      <c r="H575" s="60"/>
      <c r="I575" s="60"/>
      <c r="J575" s="60"/>
      <c r="K575" s="58"/>
      <c r="L575" s="69"/>
      <c r="M575" s="69"/>
      <c r="N575" s="69"/>
      <c r="O575" s="69"/>
      <c r="P575" s="60"/>
      <c r="Q575" s="60"/>
      <c r="R575" s="58"/>
      <c r="S575" s="69"/>
      <c r="T575" s="69"/>
      <c r="U575" s="69"/>
      <c r="V575" s="61"/>
      <c r="W575" s="60"/>
      <c r="X575" s="61"/>
      <c r="Y575" s="60"/>
      <c r="Z575" s="61"/>
      <c r="AA575" s="61"/>
      <c r="AB575" s="60"/>
      <c r="AC575" s="60"/>
      <c r="AD575" s="20" t="str">
        <f t="shared" si="26"/>
        <v/>
      </c>
      <c r="AE575" s="60"/>
      <c r="AF575" s="193" t="str">
        <f t="shared" si="27"/>
        <v/>
      </c>
      <c r="AU575"/>
      <c r="AY575" s="79">
        <v>0</v>
      </c>
    </row>
    <row r="576" spans="1:51" x14ac:dyDescent="0.35">
      <c r="A576" s="163">
        <v>566</v>
      </c>
      <c r="B576" s="58"/>
      <c r="C576" s="58"/>
      <c r="D576" s="69"/>
      <c r="E576" s="69"/>
      <c r="F576" s="192" t="str">
        <f t="shared" si="25"/>
        <v/>
      </c>
      <c r="G576" s="69"/>
      <c r="H576" s="60"/>
      <c r="I576" s="60"/>
      <c r="J576" s="60"/>
      <c r="K576" s="58"/>
      <c r="L576" s="69"/>
      <c r="M576" s="69"/>
      <c r="N576" s="69"/>
      <c r="O576" s="69"/>
      <c r="P576" s="60"/>
      <c r="Q576" s="60"/>
      <c r="R576" s="58"/>
      <c r="S576" s="69"/>
      <c r="T576" s="69"/>
      <c r="U576" s="69"/>
      <c r="V576" s="61"/>
      <c r="W576" s="60"/>
      <c r="X576" s="61"/>
      <c r="Y576" s="60"/>
      <c r="Z576" s="61"/>
      <c r="AA576" s="61"/>
      <c r="AB576" s="60"/>
      <c r="AC576" s="60"/>
      <c r="AD576" s="20" t="str">
        <f t="shared" si="26"/>
        <v/>
      </c>
      <c r="AE576" s="60"/>
      <c r="AF576" s="193" t="str">
        <f t="shared" si="27"/>
        <v/>
      </c>
      <c r="AU576"/>
      <c r="AY576" s="79">
        <v>0</v>
      </c>
    </row>
    <row r="577" spans="1:51" x14ac:dyDescent="0.35">
      <c r="A577" s="163">
        <v>567</v>
      </c>
      <c r="B577" s="58"/>
      <c r="C577" s="58"/>
      <c r="D577" s="69"/>
      <c r="E577" s="69"/>
      <c r="F577" s="192" t="str">
        <f t="shared" si="25"/>
        <v/>
      </c>
      <c r="G577" s="69"/>
      <c r="H577" s="60"/>
      <c r="I577" s="60"/>
      <c r="J577" s="60"/>
      <c r="K577" s="58"/>
      <c r="L577" s="69"/>
      <c r="M577" s="69"/>
      <c r="N577" s="69"/>
      <c r="O577" s="69"/>
      <c r="P577" s="60"/>
      <c r="Q577" s="60"/>
      <c r="R577" s="58"/>
      <c r="S577" s="69"/>
      <c r="T577" s="69"/>
      <c r="U577" s="69"/>
      <c r="V577" s="61"/>
      <c r="W577" s="60"/>
      <c r="X577" s="61"/>
      <c r="Y577" s="60"/>
      <c r="Z577" s="61"/>
      <c r="AA577" s="61"/>
      <c r="AB577" s="60"/>
      <c r="AC577" s="60"/>
      <c r="AD577" s="20" t="str">
        <f t="shared" si="26"/>
        <v/>
      </c>
      <c r="AE577" s="60"/>
      <c r="AF577" s="193" t="str">
        <f t="shared" si="27"/>
        <v/>
      </c>
      <c r="AU577"/>
      <c r="AY577" s="79">
        <v>0</v>
      </c>
    </row>
    <row r="578" spans="1:51" x14ac:dyDescent="0.35">
      <c r="A578" s="163">
        <v>568</v>
      </c>
      <c r="B578" s="58"/>
      <c r="C578" s="58"/>
      <c r="D578" s="69"/>
      <c r="E578" s="69"/>
      <c r="F578" s="192" t="str">
        <f t="shared" si="25"/>
        <v/>
      </c>
      <c r="G578" s="69"/>
      <c r="H578" s="60"/>
      <c r="I578" s="60"/>
      <c r="J578" s="60"/>
      <c r="K578" s="58"/>
      <c r="L578" s="69"/>
      <c r="M578" s="69"/>
      <c r="N578" s="69"/>
      <c r="O578" s="69"/>
      <c r="P578" s="60"/>
      <c r="Q578" s="60"/>
      <c r="R578" s="58"/>
      <c r="S578" s="69"/>
      <c r="T578" s="69"/>
      <c r="U578" s="69"/>
      <c r="V578" s="61"/>
      <c r="W578" s="60"/>
      <c r="X578" s="61"/>
      <c r="Y578" s="60"/>
      <c r="Z578" s="61"/>
      <c r="AA578" s="61"/>
      <c r="AB578" s="60"/>
      <c r="AC578" s="60"/>
      <c r="AD578" s="20" t="str">
        <f t="shared" si="26"/>
        <v/>
      </c>
      <c r="AE578" s="60"/>
      <c r="AF578" s="193" t="str">
        <f t="shared" si="27"/>
        <v/>
      </c>
      <c r="AU578"/>
      <c r="AY578" s="79">
        <v>0</v>
      </c>
    </row>
    <row r="579" spans="1:51" x14ac:dyDescent="0.35">
      <c r="A579" s="163">
        <v>569</v>
      </c>
      <c r="B579" s="58"/>
      <c r="C579" s="58"/>
      <c r="D579" s="69"/>
      <c r="E579" s="69"/>
      <c r="F579" s="192" t="str">
        <f t="shared" si="25"/>
        <v/>
      </c>
      <c r="G579" s="69"/>
      <c r="H579" s="60"/>
      <c r="I579" s="60"/>
      <c r="J579" s="60"/>
      <c r="K579" s="58"/>
      <c r="L579" s="69"/>
      <c r="M579" s="69"/>
      <c r="N579" s="69"/>
      <c r="O579" s="69"/>
      <c r="P579" s="60"/>
      <c r="Q579" s="60"/>
      <c r="R579" s="58"/>
      <c r="S579" s="69"/>
      <c r="T579" s="69"/>
      <c r="U579" s="69"/>
      <c r="V579" s="61"/>
      <c r="W579" s="60"/>
      <c r="X579" s="61"/>
      <c r="Y579" s="60"/>
      <c r="Z579" s="61"/>
      <c r="AA579" s="61"/>
      <c r="AB579" s="60"/>
      <c r="AC579" s="60"/>
      <c r="AD579" s="20" t="str">
        <f t="shared" si="26"/>
        <v/>
      </c>
      <c r="AE579" s="60"/>
      <c r="AF579" s="193" t="str">
        <f t="shared" si="27"/>
        <v/>
      </c>
      <c r="AU579"/>
      <c r="AY579" s="79">
        <v>0</v>
      </c>
    </row>
    <row r="580" spans="1:51" x14ac:dyDescent="0.35">
      <c r="A580" s="163">
        <v>570</v>
      </c>
      <c r="B580" s="58"/>
      <c r="C580" s="58"/>
      <c r="D580" s="69"/>
      <c r="E580" s="69"/>
      <c r="F580" s="192" t="str">
        <f t="shared" si="25"/>
        <v/>
      </c>
      <c r="G580" s="69"/>
      <c r="H580" s="60"/>
      <c r="I580" s="60"/>
      <c r="J580" s="60"/>
      <c r="K580" s="58"/>
      <c r="L580" s="69"/>
      <c r="M580" s="69"/>
      <c r="N580" s="69"/>
      <c r="O580" s="69"/>
      <c r="P580" s="60"/>
      <c r="Q580" s="60"/>
      <c r="R580" s="58"/>
      <c r="S580" s="69"/>
      <c r="T580" s="69"/>
      <c r="U580" s="69"/>
      <c r="V580" s="61"/>
      <c r="W580" s="60"/>
      <c r="X580" s="61"/>
      <c r="Y580" s="60"/>
      <c r="Z580" s="61"/>
      <c r="AA580" s="61"/>
      <c r="AB580" s="60"/>
      <c r="AC580" s="60"/>
      <c r="AD580" s="20" t="str">
        <f t="shared" si="26"/>
        <v/>
      </c>
      <c r="AE580" s="60"/>
      <c r="AF580" s="193" t="str">
        <f t="shared" si="27"/>
        <v/>
      </c>
      <c r="AU580"/>
      <c r="AY580" s="79">
        <v>0</v>
      </c>
    </row>
    <row r="581" spans="1:51" x14ac:dyDescent="0.35">
      <c r="A581" s="163">
        <v>571</v>
      </c>
      <c r="B581" s="58"/>
      <c r="C581" s="58"/>
      <c r="D581" s="69"/>
      <c r="E581" s="69"/>
      <c r="F581" s="192" t="str">
        <f t="shared" si="25"/>
        <v/>
      </c>
      <c r="G581" s="69"/>
      <c r="H581" s="60"/>
      <c r="I581" s="60"/>
      <c r="J581" s="60"/>
      <c r="K581" s="58"/>
      <c r="L581" s="69"/>
      <c r="M581" s="69"/>
      <c r="N581" s="69"/>
      <c r="O581" s="69"/>
      <c r="P581" s="60"/>
      <c r="Q581" s="60"/>
      <c r="R581" s="58"/>
      <c r="S581" s="69"/>
      <c r="T581" s="69"/>
      <c r="U581" s="69"/>
      <c r="V581" s="61"/>
      <c r="W581" s="60"/>
      <c r="X581" s="61"/>
      <c r="Y581" s="60"/>
      <c r="Z581" s="61"/>
      <c r="AA581" s="61"/>
      <c r="AB581" s="60"/>
      <c r="AC581" s="60"/>
      <c r="AD581" s="20" t="str">
        <f t="shared" si="26"/>
        <v/>
      </c>
      <c r="AE581" s="60"/>
      <c r="AF581" s="193" t="str">
        <f t="shared" si="27"/>
        <v/>
      </c>
      <c r="AU581"/>
      <c r="AY581" s="79">
        <v>0</v>
      </c>
    </row>
    <row r="582" spans="1:51" x14ac:dyDescent="0.35">
      <c r="A582" s="163">
        <v>572</v>
      </c>
      <c r="B582" s="58"/>
      <c r="C582" s="58"/>
      <c r="D582" s="69"/>
      <c r="E582" s="69"/>
      <c r="F582" s="192" t="str">
        <f t="shared" si="25"/>
        <v/>
      </c>
      <c r="G582" s="69"/>
      <c r="H582" s="60"/>
      <c r="I582" s="60"/>
      <c r="J582" s="60"/>
      <c r="K582" s="58"/>
      <c r="L582" s="69"/>
      <c r="M582" s="69"/>
      <c r="N582" s="69"/>
      <c r="O582" s="69"/>
      <c r="P582" s="60"/>
      <c r="Q582" s="60"/>
      <c r="R582" s="58"/>
      <c r="S582" s="69"/>
      <c r="T582" s="69"/>
      <c r="U582" s="69"/>
      <c r="V582" s="61"/>
      <c r="W582" s="60"/>
      <c r="X582" s="61"/>
      <c r="Y582" s="60"/>
      <c r="Z582" s="61"/>
      <c r="AA582" s="61"/>
      <c r="AB582" s="60"/>
      <c r="AC582" s="60"/>
      <c r="AD582" s="20" t="str">
        <f t="shared" si="26"/>
        <v/>
      </c>
      <c r="AE582" s="60"/>
      <c r="AF582" s="193" t="str">
        <f t="shared" si="27"/>
        <v/>
      </c>
      <c r="AU582"/>
      <c r="AY582" s="79">
        <v>0</v>
      </c>
    </row>
    <row r="583" spans="1:51" x14ac:dyDescent="0.35">
      <c r="A583" s="163">
        <v>573</v>
      </c>
      <c r="B583" s="58"/>
      <c r="C583" s="58"/>
      <c r="D583" s="69"/>
      <c r="E583" s="69"/>
      <c r="F583" s="192" t="str">
        <f t="shared" si="25"/>
        <v/>
      </c>
      <c r="G583" s="69"/>
      <c r="H583" s="60"/>
      <c r="I583" s="60"/>
      <c r="J583" s="60"/>
      <c r="K583" s="58"/>
      <c r="L583" s="69"/>
      <c r="M583" s="69"/>
      <c r="N583" s="69"/>
      <c r="O583" s="69"/>
      <c r="P583" s="60"/>
      <c r="Q583" s="60"/>
      <c r="R583" s="58"/>
      <c r="S583" s="69"/>
      <c r="T583" s="69"/>
      <c r="U583" s="69"/>
      <c r="V583" s="61"/>
      <c r="W583" s="60"/>
      <c r="X583" s="61"/>
      <c r="Y583" s="60"/>
      <c r="Z583" s="61"/>
      <c r="AA583" s="61"/>
      <c r="AB583" s="60"/>
      <c r="AC583" s="60"/>
      <c r="AD583" s="20" t="str">
        <f t="shared" si="26"/>
        <v/>
      </c>
      <c r="AE583" s="60"/>
      <c r="AF583" s="193" t="str">
        <f t="shared" si="27"/>
        <v/>
      </c>
      <c r="AU583"/>
      <c r="AY583" s="79">
        <v>0</v>
      </c>
    </row>
    <row r="584" spans="1:51" x14ac:dyDescent="0.35">
      <c r="A584" s="163">
        <v>574</v>
      </c>
      <c r="B584" s="58"/>
      <c r="C584" s="58"/>
      <c r="D584" s="69"/>
      <c r="E584" s="69"/>
      <c r="F584" s="192" t="str">
        <f t="shared" si="25"/>
        <v/>
      </c>
      <c r="G584" s="69"/>
      <c r="H584" s="60"/>
      <c r="I584" s="60"/>
      <c r="J584" s="60"/>
      <c r="K584" s="58"/>
      <c r="L584" s="69"/>
      <c r="M584" s="69"/>
      <c r="N584" s="69"/>
      <c r="O584" s="69"/>
      <c r="P584" s="60"/>
      <c r="Q584" s="60"/>
      <c r="R584" s="58"/>
      <c r="S584" s="69"/>
      <c r="T584" s="69"/>
      <c r="U584" s="69"/>
      <c r="V584" s="61"/>
      <c r="W584" s="60"/>
      <c r="X584" s="61"/>
      <c r="Y584" s="60"/>
      <c r="Z584" s="61"/>
      <c r="AA584" s="61"/>
      <c r="AB584" s="60"/>
      <c r="AC584" s="60"/>
      <c r="AD584" s="20" t="str">
        <f t="shared" si="26"/>
        <v/>
      </c>
      <c r="AE584" s="60"/>
      <c r="AF584" s="193" t="str">
        <f t="shared" si="27"/>
        <v/>
      </c>
      <c r="AU584"/>
      <c r="AY584" s="79">
        <v>0</v>
      </c>
    </row>
    <row r="585" spans="1:51" x14ac:dyDescent="0.35">
      <c r="A585" s="163">
        <v>575</v>
      </c>
      <c r="B585" s="58"/>
      <c r="C585" s="58"/>
      <c r="D585" s="69"/>
      <c r="E585" s="69"/>
      <c r="F585" s="192" t="str">
        <f t="shared" si="25"/>
        <v/>
      </c>
      <c r="G585" s="69"/>
      <c r="H585" s="60"/>
      <c r="I585" s="60"/>
      <c r="J585" s="60"/>
      <c r="K585" s="58"/>
      <c r="L585" s="69"/>
      <c r="M585" s="69"/>
      <c r="N585" s="69"/>
      <c r="O585" s="69"/>
      <c r="P585" s="60"/>
      <c r="Q585" s="60"/>
      <c r="R585" s="58"/>
      <c r="S585" s="69"/>
      <c r="T585" s="69"/>
      <c r="U585" s="69"/>
      <c r="V585" s="61"/>
      <c r="W585" s="60"/>
      <c r="X585" s="61"/>
      <c r="Y585" s="60"/>
      <c r="Z585" s="61"/>
      <c r="AA585" s="61"/>
      <c r="AB585" s="60"/>
      <c r="AC585" s="60"/>
      <c r="AD585" s="20" t="str">
        <f t="shared" si="26"/>
        <v/>
      </c>
      <c r="AE585" s="60"/>
      <c r="AF585" s="193" t="str">
        <f t="shared" si="27"/>
        <v/>
      </c>
      <c r="AU585"/>
      <c r="AY585" s="79">
        <v>0</v>
      </c>
    </row>
    <row r="586" spans="1:51" x14ac:dyDescent="0.35">
      <c r="A586" s="163">
        <v>576</v>
      </c>
      <c r="B586" s="58"/>
      <c r="C586" s="58"/>
      <c r="D586" s="69"/>
      <c r="E586" s="69"/>
      <c r="F586" s="192" t="str">
        <f t="shared" si="25"/>
        <v/>
      </c>
      <c r="G586" s="69"/>
      <c r="H586" s="60"/>
      <c r="I586" s="60"/>
      <c r="J586" s="60"/>
      <c r="K586" s="58"/>
      <c r="L586" s="69"/>
      <c r="M586" s="69"/>
      <c r="N586" s="69"/>
      <c r="O586" s="69"/>
      <c r="P586" s="60"/>
      <c r="Q586" s="60"/>
      <c r="R586" s="58"/>
      <c r="S586" s="69"/>
      <c r="T586" s="69"/>
      <c r="U586" s="69"/>
      <c r="V586" s="61"/>
      <c r="W586" s="60"/>
      <c r="X586" s="61"/>
      <c r="Y586" s="60"/>
      <c r="Z586" s="61"/>
      <c r="AA586" s="61"/>
      <c r="AB586" s="60"/>
      <c r="AC586" s="60"/>
      <c r="AD586" s="20" t="str">
        <f t="shared" si="26"/>
        <v/>
      </c>
      <c r="AE586" s="60"/>
      <c r="AF586" s="193" t="str">
        <f t="shared" si="27"/>
        <v/>
      </c>
      <c r="AU586"/>
      <c r="AY586" s="79">
        <v>0</v>
      </c>
    </row>
    <row r="587" spans="1:51" x14ac:dyDescent="0.35">
      <c r="A587" s="163">
        <v>577</v>
      </c>
      <c r="B587" s="58"/>
      <c r="C587" s="58"/>
      <c r="D587" s="69"/>
      <c r="E587" s="69"/>
      <c r="F587" s="192" t="str">
        <f t="shared" ref="F587:F610" si="28">IF(ISBLANK(B587),"",E587-D587+1)</f>
        <v/>
      </c>
      <c r="G587" s="69"/>
      <c r="H587" s="60"/>
      <c r="I587" s="60"/>
      <c r="J587" s="60"/>
      <c r="K587" s="58"/>
      <c r="L587" s="69"/>
      <c r="M587" s="69"/>
      <c r="N587" s="69"/>
      <c r="O587" s="69"/>
      <c r="P587" s="60"/>
      <c r="Q587" s="60"/>
      <c r="R587" s="58"/>
      <c r="S587" s="69"/>
      <c r="T587" s="69"/>
      <c r="U587" s="69"/>
      <c r="V587" s="61"/>
      <c r="W587" s="60"/>
      <c r="X587" s="61"/>
      <c r="Y587" s="60"/>
      <c r="Z587" s="61"/>
      <c r="AA587" s="61"/>
      <c r="AB587" s="60"/>
      <c r="AC587" s="60"/>
      <c r="AD587" s="20" t="str">
        <f t="shared" si="26"/>
        <v/>
      </c>
      <c r="AE587" s="60"/>
      <c r="AF587" s="193" t="str">
        <f t="shared" si="27"/>
        <v/>
      </c>
      <c r="AU587"/>
      <c r="AY587" s="79">
        <v>0</v>
      </c>
    </row>
    <row r="588" spans="1:51" x14ac:dyDescent="0.35">
      <c r="A588" s="163">
        <v>578</v>
      </c>
      <c r="B588" s="58"/>
      <c r="C588" s="58"/>
      <c r="D588" s="69"/>
      <c r="E588" s="69"/>
      <c r="F588" s="192" t="str">
        <f t="shared" si="28"/>
        <v/>
      </c>
      <c r="G588" s="69"/>
      <c r="H588" s="60"/>
      <c r="I588" s="60"/>
      <c r="J588" s="60"/>
      <c r="K588" s="58"/>
      <c r="L588" s="69"/>
      <c r="M588" s="69"/>
      <c r="N588" s="69"/>
      <c r="O588" s="69"/>
      <c r="P588" s="60"/>
      <c r="Q588" s="60"/>
      <c r="R588" s="58"/>
      <c r="S588" s="69"/>
      <c r="T588" s="69"/>
      <c r="U588" s="69"/>
      <c r="V588" s="61"/>
      <c r="W588" s="60"/>
      <c r="X588" s="61"/>
      <c r="Y588" s="60"/>
      <c r="Z588" s="61"/>
      <c r="AA588" s="61"/>
      <c r="AB588" s="60"/>
      <c r="AC588" s="60"/>
      <c r="AD588" s="20" t="str">
        <f t="shared" ref="AD588:AD610" si="29">IF(ISBLANK(B588),"",IF(AB588=0,1,(IF(Z588="Flow rate was measured on a dry basis and CH4 concentration was measured on a wet basis",1/(1-AB588),1-AB588))))</f>
        <v/>
      </c>
      <c r="AE588" s="60"/>
      <c r="AF588" s="193" t="str">
        <f t="shared" si="27"/>
        <v/>
      </c>
      <c r="AU588"/>
      <c r="AY588" s="79">
        <v>0</v>
      </c>
    </row>
    <row r="589" spans="1:51" x14ac:dyDescent="0.35">
      <c r="A589" s="163">
        <v>579</v>
      </c>
      <c r="B589" s="58"/>
      <c r="C589" s="58"/>
      <c r="D589" s="69"/>
      <c r="E589" s="69"/>
      <c r="F589" s="192" t="str">
        <f t="shared" si="28"/>
        <v/>
      </c>
      <c r="G589" s="69"/>
      <c r="H589" s="60"/>
      <c r="I589" s="60"/>
      <c r="J589" s="60"/>
      <c r="K589" s="58"/>
      <c r="L589" s="69"/>
      <c r="M589" s="69"/>
      <c r="N589" s="69"/>
      <c r="O589" s="69"/>
      <c r="P589" s="60"/>
      <c r="Q589" s="60"/>
      <c r="R589" s="58"/>
      <c r="S589" s="69"/>
      <c r="T589" s="69"/>
      <c r="U589" s="69"/>
      <c r="V589" s="61"/>
      <c r="W589" s="60"/>
      <c r="X589" s="61"/>
      <c r="Y589" s="60"/>
      <c r="Z589" s="61"/>
      <c r="AA589" s="61"/>
      <c r="AB589" s="60"/>
      <c r="AC589" s="60"/>
      <c r="AD589" s="20" t="str">
        <f t="shared" si="29"/>
        <v/>
      </c>
      <c r="AE589" s="60"/>
      <c r="AF589" s="193" t="str">
        <f t="shared" si="27"/>
        <v/>
      </c>
      <c r="AU589"/>
      <c r="AY589" s="79">
        <v>0</v>
      </c>
    </row>
    <row r="590" spans="1:51" x14ac:dyDescent="0.35">
      <c r="A590" s="163">
        <v>580</v>
      </c>
      <c r="B590" s="58"/>
      <c r="C590" s="58"/>
      <c r="D590" s="69"/>
      <c r="E590" s="69"/>
      <c r="F590" s="192" t="str">
        <f t="shared" si="28"/>
        <v/>
      </c>
      <c r="G590" s="69"/>
      <c r="H590" s="60"/>
      <c r="I590" s="60"/>
      <c r="J590" s="60"/>
      <c r="K590" s="58"/>
      <c r="L590" s="69"/>
      <c r="M590" s="69"/>
      <c r="N590" s="69"/>
      <c r="O590" s="69"/>
      <c r="P590" s="60"/>
      <c r="Q590" s="60"/>
      <c r="R590" s="58"/>
      <c r="S590" s="69"/>
      <c r="T590" s="69"/>
      <c r="U590" s="69"/>
      <c r="V590" s="61"/>
      <c r="W590" s="60"/>
      <c r="X590" s="61"/>
      <c r="Y590" s="60"/>
      <c r="Z590" s="61"/>
      <c r="AA590" s="61"/>
      <c r="AB590" s="60"/>
      <c r="AC590" s="60"/>
      <c r="AD590" s="20" t="str">
        <f t="shared" si="29"/>
        <v/>
      </c>
      <c r="AE590" s="60"/>
      <c r="AF590" s="193" t="str">
        <f t="shared" ref="AF590:AF610" si="30">IF(ISBLANK(B590),"",IF(I590="scm/m",F590*(H590*AD590*(P590/100)*0.6776*1*1440*(1/1000)),F590*(H590*AD590*(P590/100)*0.6776*(288.706/V590)*(X590/101325)*1440*(1/1000))))</f>
        <v/>
      </c>
      <c r="AU590"/>
      <c r="AY590" s="79">
        <v>0</v>
      </c>
    </row>
    <row r="591" spans="1:51" x14ac:dyDescent="0.35">
      <c r="A591" s="163">
        <v>581</v>
      </c>
      <c r="B591" s="58"/>
      <c r="C591" s="58"/>
      <c r="D591" s="69"/>
      <c r="E591" s="69"/>
      <c r="F591" s="192" t="str">
        <f t="shared" si="28"/>
        <v/>
      </c>
      <c r="G591" s="69"/>
      <c r="H591" s="60"/>
      <c r="I591" s="60"/>
      <c r="J591" s="60"/>
      <c r="K591" s="58"/>
      <c r="L591" s="69"/>
      <c r="M591" s="69"/>
      <c r="N591" s="69"/>
      <c r="O591" s="69"/>
      <c r="P591" s="60"/>
      <c r="Q591" s="60"/>
      <c r="R591" s="58"/>
      <c r="S591" s="69"/>
      <c r="T591" s="69"/>
      <c r="U591" s="69"/>
      <c r="V591" s="61"/>
      <c r="W591" s="60"/>
      <c r="X591" s="61"/>
      <c r="Y591" s="60"/>
      <c r="Z591" s="61"/>
      <c r="AA591" s="61"/>
      <c r="AB591" s="60"/>
      <c r="AC591" s="60"/>
      <c r="AD591" s="20" t="str">
        <f t="shared" si="29"/>
        <v/>
      </c>
      <c r="AE591" s="60"/>
      <c r="AF591" s="193" t="str">
        <f t="shared" si="30"/>
        <v/>
      </c>
      <c r="AU591"/>
      <c r="AY591" s="79">
        <v>0</v>
      </c>
    </row>
    <row r="592" spans="1:51" x14ac:dyDescent="0.35">
      <c r="A592" s="163">
        <v>582</v>
      </c>
      <c r="B592" s="58"/>
      <c r="C592" s="58"/>
      <c r="D592" s="69"/>
      <c r="E592" s="69"/>
      <c r="F592" s="192" t="str">
        <f t="shared" si="28"/>
        <v/>
      </c>
      <c r="G592" s="69"/>
      <c r="H592" s="60"/>
      <c r="I592" s="60"/>
      <c r="J592" s="60"/>
      <c r="K592" s="58"/>
      <c r="L592" s="69"/>
      <c r="M592" s="69"/>
      <c r="N592" s="69"/>
      <c r="O592" s="69"/>
      <c r="P592" s="60"/>
      <c r="Q592" s="60"/>
      <c r="R592" s="58"/>
      <c r="S592" s="69"/>
      <c r="T592" s="69"/>
      <c r="U592" s="69"/>
      <c r="V592" s="61"/>
      <c r="W592" s="60"/>
      <c r="X592" s="61"/>
      <c r="Y592" s="60"/>
      <c r="Z592" s="61"/>
      <c r="AA592" s="61"/>
      <c r="AB592" s="60"/>
      <c r="AC592" s="60"/>
      <c r="AD592" s="20" t="str">
        <f t="shared" si="29"/>
        <v/>
      </c>
      <c r="AE592" s="60"/>
      <c r="AF592" s="193" t="str">
        <f t="shared" si="30"/>
        <v/>
      </c>
      <c r="AU592"/>
      <c r="AY592" s="79">
        <v>0</v>
      </c>
    </row>
    <row r="593" spans="1:51" x14ac:dyDescent="0.35">
      <c r="A593" s="163">
        <v>583</v>
      </c>
      <c r="B593" s="58"/>
      <c r="C593" s="58"/>
      <c r="D593" s="69"/>
      <c r="E593" s="69"/>
      <c r="F593" s="192" t="str">
        <f t="shared" si="28"/>
        <v/>
      </c>
      <c r="G593" s="69"/>
      <c r="H593" s="60"/>
      <c r="I593" s="60"/>
      <c r="J593" s="60"/>
      <c r="K593" s="58"/>
      <c r="L593" s="69"/>
      <c r="M593" s="69"/>
      <c r="N593" s="69"/>
      <c r="O593" s="69"/>
      <c r="P593" s="60"/>
      <c r="Q593" s="60"/>
      <c r="R593" s="58"/>
      <c r="S593" s="69"/>
      <c r="T593" s="69"/>
      <c r="U593" s="69"/>
      <c r="V593" s="61"/>
      <c r="W593" s="60"/>
      <c r="X593" s="61"/>
      <c r="Y593" s="60"/>
      <c r="Z593" s="61"/>
      <c r="AA593" s="61"/>
      <c r="AB593" s="60"/>
      <c r="AC593" s="60"/>
      <c r="AD593" s="20" t="str">
        <f t="shared" si="29"/>
        <v/>
      </c>
      <c r="AE593" s="60"/>
      <c r="AF593" s="193" t="str">
        <f t="shared" si="30"/>
        <v/>
      </c>
      <c r="AU593"/>
      <c r="AY593" s="79">
        <v>0</v>
      </c>
    </row>
    <row r="594" spans="1:51" x14ac:dyDescent="0.35">
      <c r="A594" s="163">
        <v>584</v>
      </c>
      <c r="B594" s="58"/>
      <c r="C594" s="58"/>
      <c r="D594" s="69"/>
      <c r="E594" s="69"/>
      <c r="F594" s="192" t="str">
        <f t="shared" si="28"/>
        <v/>
      </c>
      <c r="G594" s="69"/>
      <c r="H594" s="60"/>
      <c r="I594" s="60"/>
      <c r="J594" s="60"/>
      <c r="K594" s="58"/>
      <c r="L594" s="69"/>
      <c r="M594" s="69"/>
      <c r="N594" s="69"/>
      <c r="O594" s="69"/>
      <c r="P594" s="60"/>
      <c r="Q594" s="60"/>
      <c r="R594" s="58"/>
      <c r="S594" s="69"/>
      <c r="T594" s="69"/>
      <c r="U594" s="69"/>
      <c r="V594" s="61"/>
      <c r="W594" s="60"/>
      <c r="X594" s="61"/>
      <c r="Y594" s="60"/>
      <c r="Z594" s="61"/>
      <c r="AA594" s="61"/>
      <c r="AB594" s="60"/>
      <c r="AC594" s="60"/>
      <c r="AD594" s="20" t="str">
        <f t="shared" si="29"/>
        <v/>
      </c>
      <c r="AE594" s="60"/>
      <c r="AF594" s="193" t="str">
        <f t="shared" si="30"/>
        <v/>
      </c>
      <c r="AU594"/>
      <c r="AY594" s="79">
        <v>0</v>
      </c>
    </row>
    <row r="595" spans="1:51" x14ac:dyDescent="0.35">
      <c r="A595" s="163">
        <v>585</v>
      </c>
      <c r="B595" s="58"/>
      <c r="C595" s="58"/>
      <c r="D595" s="69"/>
      <c r="E595" s="69"/>
      <c r="F595" s="192" t="str">
        <f t="shared" si="28"/>
        <v/>
      </c>
      <c r="G595" s="69"/>
      <c r="H595" s="60"/>
      <c r="I595" s="60"/>
      <c r="J595" s="60"/>
      <c r="K595" s="58"/>
      <c r="L595" s="69"/>
      <c r="M595" s="69"/>
      <c r="N595" s="69"/>
      <c r="O595" s="69"/>
      <c r="P595" s="60"/>
      <c r="Q595" s="60"/>
      <c r="R595" s="58"/>
      <c r="S595" s="69"/>
      <c r="T595" s="69"/>
      <c r="U595" s="69"/>
      <c r="V595" s="61"/>
      <c r="W595" s="60"/>
      <c r="X595" s="61"/>
      <c r="Y595" s="60"/>
      <c r="Z595" s="61"/>
      <c r="AA595" s="61"/>
      <c r="AB595" s="60"/>
      <c r="AC595" s="60"/>
      <c r="AD595" s="20" t="str">
        <f t="shared" si="29"/>
        <v/>
      </c>
      <c r="AE595" s="60"/>
      <c r="AF595" s="193" t="str">
        <f t="shared" si="30"/>
        <v/>
      </c>
      <c r="AU595"/>
      <c r="AY595" s="79">
        <v>0</v>
      </c>
    </row>
    <row r="596" spans="1:51" x14ac:dyDescent="0.35">
      <c r="A596" s="163">
        <v>586</v>
      </c>
      <c r="B596" s="58"/>
      <c r="C596" s="58"/>
      <c r="D596" s="69"/>
      <c r="E596" s="69"/>
      <c r="F596" s="192" t="str">
        <f t="shared" si="28"/>
        <v/>
      </c>
      <c r="G596" s="69"/>
      <c r="H596" s="60"/>
      <c r="I596" s="60"/>
      <c r="J596" s="60"/>
      <c r="K596" s="58"/>
      <c r="L596" s="69"/>
      <c r="M596" s="69"/>
      <c r="N596" s="69"/>
      <c r="O596" s="69"/>
      <c r="P596" s="60"/>
      <c r="Q596" s="60"/>
      <c r="R596" s="58"/>
      <c r="S596" s="69"/>
      <c r="T596" s="69"/>
      <c r="U596" s="69"/>
      <c r="V596" s="61"/>
      <c r="W596" s="60"/>
      <c r="X596" s="61"/>
      <c r="Y596" s="60"/>
      <c r="Z596" s="61"/>
      <c r="AA596" s="61"/>
      <c r="AB596" s="60"/>
      <c r="AC596" s="60"/>
      <c r="AD596" s="20" t="str">
        <f t="shared" si="29"/>
        <v/>
      </c>
      <c r="AE596" s="60"/>
      <c r="AF596" s="193" t="str">
        <f t="shared" si="30"/>
        <v/>
      </c>
      <c r="AU596"/>
      <c r="AY596" s="79">
        <v>0</v>
      </c>
    </row>
    <row r="597" spans="1:51" x14ac:dyDescent="0.35">
      <c r="A597" s="163">
        <v>587</v>
      </c>
      <c r="B597" s="58"/>
      <c r="C597" s="58"/>
      <c r="D597" s="69"/>
      <c r="E597" s="69"/>
      <c r="F597" s="192" t="str">
        <f t="shared" si="28"/>
        <v/>
      </c>
      <c r="G597" s="69"/>
      <c r="H597" s="60"/>
      <c r="I597" s="60"/>
      <c r="J597" s="60"/>
      <c r="K597" s="58"/>
      <c r="L597" s="69"/>
      <c r="M597" s="69"/>
      <c r="N597" s="69"/>
      <c r="O597" s="69"/>
      <c r="P597" s="60"/>
      <c r="Q597" s="60"/>
      <c r="R597" s="58"/>
      <c r="S597" s="69"/>
      <c r="T597" s="69"/>
      <c r="U597" s="69"/>
      <c r="V597" s="61"/>
      <c r="W597" s="60"/>
      <c r="X597" s="61"/>
      <c r="Y597" s="60"/>
      <c r="Z597" s="61"/>
      <c r="AA597" s="61"/>
      <c r="AB597" s="60"/>
      <c r="AC597" s="60"/>
      <c r="AD597" s="20" t="str">
        <f t="shared" si="29"/>
        <v/>
      </c>
      <c r="AE597" s="60"/>
      <c r="AF597" s="193" t="str">
        <f t="shared" si="30"/>
        <v/>
      </c>
      <c r="AU597"/>
      <c r="AY597" s="79">
        <v>0</v>
      </c>
    </row>
    <row r="598" spans="1:51" x14ac:dyDescent="0.35">
      <c r="A598" s="163">
        <v>588</v>
      </c>
      <c r="B598" s="58"/>
      <c r="C598" s="58"/>
      <c r="D598" s="69"/>
      <c r="E598" s="69"/>
      <c r="F598" s="192" t="str">
        <f t="shared" si="28"/>
        <v/>
      </c>
      <c r="G598" s="69"/>
      <c r="H598" s="60"/>
      <c r="I598" s="60"/>
      <c r="J598" s="60"/>
      <c r="K598" s="58"/>
      <c r="L598" s="69"/>
      <c r="M598" s="69"/>
      <c r="N598" s="69"/>
      <c r="O598" s="69"/>
      <c r="P598" s="60"/>
      <c r="Q598" s="60"/>
      <c r="R598" s="58"/>
      <c r="S598" s="69"/>
      <c r="T598" s="69"/>
      <c r="U598" s="69"/>
      <c r="V598" s="61"/>
      <c r="W598" s="60"/>
      <c r="X598" s="61"/>
      <c r="Y598" s="60"/>
      <c r="Z598" s="61"/>
      <c r="AA598" s="61"/>
      <c r="AB598" s="60"/>
      <c r="AC598" s="60"/>
      <c r="AD598" s="20" t="str">
        <f t="shared" si="29"/>
        <v/>
      </c>
      <c r="AE598" s="60"/>
      <c r="AF598" s="193" t="str">
        <f t="shared" si="30"/>
        <v/>
      </c>
      <c r="AU598"/>
      <c r="AY598" s="79">
        <v>0</v>
      </c>
    </row>
    <row r="599" spans="1:51" x14ac:dyDescent="0.35">
      <c r="A599" s="163">
        <v>589</v>
      </c>
      <c r="B599" s="58"/>
      <c r="C599" s="58"/>
      <c r="D599" s="69"/>
      <c r="E599" s="69"/>
      <c r="F599" s="192" t="str">
        <f t="shared" si="28"/>
        <v/>
      </c>
      <c r="G599" s="69"/>
      <c r="H599" s="60"/>
      <c r="I599" s="60"/>
      <c r="J599" s="60"/>
      <c r="K599" s="58"/>
      <c r="L599" s="69"/>
      <c r="M599" s="69"/>
      <c r="N599" s="69"/>
      <c r="O599" s="69"/>
      <c r="P599" s="60"/>
      <c r="Q599" s="60"/>
      <c r="R599" s="58"/>
      <c r="S599" s="69"/>
      <c r="T599" s="69"/>
      <c r="U599" s="69"/>
      <c r="V599" s="61"/>
      <c r="W599" s="60"/>
      <c r="X599" s="61"/>
      <c r="Y599" s="60"/>
      <c r="Z599" s="61"/>
      <c r="AA599" s="61"/>
      <c r="AB599" s="60"/>
      <c r="AC599" s="60"/>
      <c r="AD599" s="20" t="str">
        <f t="shared" si="29"/>
        <v/>
      </c>
      <c r="AE599" s="60"/>
      <c r="AF599" s="193" t="str">
        <f t="shared" si="30"/>
        <v/>
      </c>
      <c r="AU599"/>
      <c r="AY599" s="79">
        <v>0</v>
      </c>
    </row>
    <row r="600" spans="1:51" x14ac:dyDescent="0.35">
      <c r="A600" s="163">
        <v>590</v>
      </c>
      <c r="B600" s="58"/>
      <c r="C600" s="58"/>
      <c r="D600" s="69"/>
      <c r="E600" s="69"/>
      <c r="F600" s="192" t="str">
        <f t="shared" si="28"/>
        <v/>
      </c>
      <c r="G600" s="69"/>
      <c r="H600" s="60"/>
      <c r="I600" s="60"/>
      <c r="J600" s="60"/>
      <c r="K600" s="58"/>
      <c r="L600" s="69"/>
      <c r="M600" s="69"/>
      <c r="N600" s="69"/>
      <c r="O600" s="69"/>
      <c r="P600" s="60"/>
      <c r="Q600" s="60"/>
      <c r="R600" s="58"/>
      <c r="S600" s="69"/>
      <c r="T600" s="69"/>
      <c r="U600" s="69"/>
      <c r="V600" s="61"/>
      <c r="W600" s="60"/>
      <c r="X600" s="61"/>
      <c r="Y600" s="60"/>
      <c r="Z600" s="61"/>
      <c r="AA600" s="61"/>
      <c r="AB600" s="60"/>
      <c r="AC600" s="60"/>
      <c r="AD600" s="20" t="str">
        <f t="shared" si="29"/>
        <v/>
      </c>
      <c r="AE600" s="60"/>
      <c r="AF600" s="193" t="str">
        <f t="shared" si="30"/>
        <v/>
      </c>
      <c r="AU600"/>
      <c r="AY600" s="79">
        <v>0</v>
      </c>
    </row>
    <row r="601" spans="1:51" x14ac:dyDescent="0.35">
      <c r="A601" s="163">
        <v>591</v>
      </c>
      <c r="B601" s="58"/>
      <c r="C601" s="58"/>
      <c r="D601" s="69"/>
      <c r="E601" s="69"/>
      <c r="F601" s="192" t="str">
        <f t="shared" si="28"/>
        <v/>
      </c>
      <c r="G601" s="69"/>
      <c r="H601" s="60"/>
      <c r="I601" s="60"/>
      <c r="J601" s="60"/>
      <c r="K601" s="58"/>
      <c r="L601" s="69"/>
      <c r="M601" s="69"/>
      <c r="N601" s="69"/>
      <c r="O601" s="69"/>
      <c r="P601" s="60"/>
      <c r="Q601" s="60"/>
      <c r="R601" s="58"/>
      <c r="S601" s="69"/>
      <c r="T601" s="69"/>
      <c r="U601" s="69"/>
      <c r="V601" s="61"/>
      <c r="W601" s="60"/>
      <c r="X601" s="61"/>
      <c r="Y601" s="60"/>
      <c r="Z601" s="61"/>
      <c r="AA601" s="61"/>
      <c r="AB601" s="60"/>
      <c r="AC601" s="60"/>
      <c r="AD601" s="20" t="str">
        <f t="shared" si="29"/>
        <v/>
      </c>
      <c r="AE601" s="60"/>
      <c r="AF601" s="193" t="str">
        <f t="shared" si="30"/>
        <v/>
      </c>
      <c r="AU601"/>
      <c r="AY601" s="79">
        <v>0</v>
      </c>
    </row>
    <row r="602" spans="1:51" x14ac:dyDescent="0.35">
      <c r="A602" s="163">
        <v>592</v>
      </c>
      <c r="B602" s="58"/>
      <c r="C602" s="58"/>
      <c r="D602" s="69"/>
      <c r="E602" s="69"/>
      <c r="F602" s="192" t="str">
        <f t="shared" si="28"/>
        <v/>
      </c>
      <c r="G602" s="69"/>
      <c r="H602" s="60"/>
      <c r="I602" s="60"/>
      <c r="J602" s="60"/>
      <c r="K602" s="58"/>
      <c r="L602" s="69"/>
      <c r="M602" s="69"/>
      <c r="N602" s="69"/>
      <c r="O602" s="69"/>
      <c r="P602" s="60"/>
      <c r="Q602" s="60"/>
      <c r="R602" s="58"/>
      <c r="S602" s="69"/>
      <c r="T602" s="69"/>
      <c r="U602" s="69"/>
      <c r="V602" s="61"/>
      <c r="W602" s="60"/>
      <c r="X602" s="61"/>
      <c r="Y602" s="60"/>
      <c r="Z602" s="61"/>
      <c r="AA602" s="61"/>
      <c r="AB602" s="60"/>
      <c r="AC602" s="60"/>
      <c r="AD602" s="20" t="str">
        <f t="shared" si="29"/>
        <v/>
      </c>
      <c r="AE602" s="60"/>
      <c r="AF602" s="193" t="str">
        <f t="shared" si="30"/>
        <v/>
      </c>
      <c r="AU602"/>
      <c r="AY602" s="79">
        <v>0</v>
      </c>
    </row>
    <row r="603" spans="1:51" x14ac:dyDescent="0.35">
      <c r="A603" s="163">
        <v>593</v>
      </c>
      <c r="B603" s="58"/>
      <c r="C603" s="58"/>
      <c r="D603" s="69"/>
      <c r="E603" s="69"/>
      <c r="F603" s="192" t="str">
        <f t="shared" si="28"/>
        <v/>
      </c>
      <c r="G603" s="69"/>
      <c r="H603" s="60"/>
      <c r="I603" s="60"/>
      <c r="J603" s="60"/>
      <c r="K603" s="58"/>
      <c r="L603" s="69"/>
      <c r="M603" s="69"/>
      <c r="N603" s="69"/>
      <c r="O603" s="69"/>
      <c r="P603" s="60"/>
      <c r="Q603" s="60"/>
      <c r="R603" s="58"/>
      <c r="S603" s="69"/>
      <c r="T603" s="69"/>
      <c r="U603" s="69"/>
      <c r="V603" s="61"/>
      <c r="W603" s="60"/>
      <c r="X603" s="61"/>
      <c r="Y603" s="60"/>
      <c r="Z603" s="61"/>
      <c r="AA603" s="61"/>
      <c r="AB603" s="60"/>
      <c r="AC603" s="60"/>
      <c r="AD603" s="20" t="str">
        <f t="shared" si="29"/>
        <v/>
      </c>
      <c r="AE603" s="60"/>
      <c r="AF603" s="193" t="str">
        <f t="shared" si="30"/>
        <v/>
      </c>
      <c r="AU603"/>
      <c r="AY603" s="79">
        <v>0</v>
      </c>
    </row>
    <row r="604" spans="1:51" x14ac:dyDescent="0.35">
      <c r="A604" s="163">
        <v>594</v>
      </c>
      <c r="B604" s="58"/>
      <c r="C604" s="58"/>
      <c r="D604" s="69"/>
      <c r="E604" s="69"/>
      <c r="F604" s="192" t="str">
        <f t="shared" si="28"/>
        <v/>
      </c>
      <c r="G604" s="69"/>
      <c r="H604" s="60"/>
      <c r="I604" s="60"/>
      <c r="J604" s="60"/>
      <c r="K604" s="58"/>
      <c r="L604" s="69"/>
      <c r="M604" s="69"/>
      <c r="N604" s="69"/>
      <c r="O604" s="69"/>
      <c r="P604" s="60"/>
      <c r="Q604" s="60"/>
      <c r="R604" s="58"/>
      <c r="S604" s="69"/>
      <c r="T604" s="69"/>
      <c r="U604" s="69"/>
      <c r="V604" s="61"/>
      <c r="W604" s="60"/>
      <c r="X604" s="61"/>
      <c r="Y604" s="60"/>
      <c r="Z604" s="61"/>
      <c r="AA604" s="61"/>
      <c r="AB604" s="60"/>
      <c r="AC604" s="60"/>
      <c r="AD604" s="20" t="str">
        <f t="shared" si="29"/>
        <v/>
      </c>
      <c r="AE604" s="60"/>
      <c r="AF604" s="193" t="str">
        <f t="shared" si="30"/>
        <v/>
      </c>
      <c r="AU604"/>
      <c r="AY604" s="79">
        <v>0</v>
      </c>
    </row>
    <row r="605" spans="1:51" x14ac:dyDescent="0.35">
      <c r="A605" s="163">
        <v>595</v>
      </c>
      <c r="B605" s="58"/>
      <c r="C605" s="58"/>
      <c r="D605" s="69"/>
      <c r="E605" s="69"/>
      <c r="F605" s="192" t="str">
        <f t="shared" si="28"/>
        <v/>
      </c>
      <c r="G605" s="69"/>
      <c r="H605" s="60"/>
      <c r="I605" s="60"/>
      <c r="J605" s="60"/>
      <c r="K605" s="58"/>
      <c r="L605" s="69"/>
      <c r="M605" s="69"/>
      <c r="N605" s="69"/>
      <c r="O605" s="69"/>
      <c r="P605" s="60"/>
      <c r="Q605" s="60"/>
      <c r="R605" s="58"/>
      <c r="S605" s="69"/>
      <c r="T605" s="69"/>
      <c r="U605" s="69"/>
      <c r="V605" s="61"/>
      <c r="W605" s="60"/>
      <c r="X605" s="61"/>
      <c r="Y605" s="60"/>
      <c r="Z605" s="61"/>
      <c r="AA605" s="61"/>
      <c r="AB605" s="60"/>
      <c r="AC605" s="60"/>
      <c r="AD605" s="20" t="str">
        <f t="shared" si="29"/>
        <v/>
      </c>
      <c r="AE605" s="60"/>
      <c r="AF605" s="193" t="str">
        <f t="shared" si="30"/>
        <v/>
      </c>
      <c r="AU605"/>
      <c r="AY605" s="79">
        <v>0</v>
      </c>
    </row>
    <row r="606" spans="1:51" x14ac:dyDescent="0.35">
      <c r="A606" s="163">
        <v>596</v>
      </c>
      <c r="B606" s="58"/>
      <c r="C606" s="58"/>
      <c r="D606" s="69"/>
      <c r="E606" s="69"/>
      <c r="F606" s="192" t="str">
        <f t="shared" si="28"/>
        <v/>
      </c>
      <c r="G606" s="69"/>
      <c r="H606" s="60"/>
      <c r="I606" s="60"/>
      <c r="J606" s="60"/>
      <c r="K606" s="58"/>
      <c r="L606" s="69"/>
      <c r="M606" s="69"/>
      <c r="N606" s="69"/>
      <c r="O606" s="69"/>
      <c r="P606" s="60"/>
      <c r="Q606" s="60"/>
      <c r="R606" s="58"/>
      <c r="S606" s="69"/>
      <c r="T606" s="69"/>
      <c r="U606" s="69"/>
      <c r="V606" s="61"/>
      <c r="W606" s="60"/>
      <c r="X606" s="61"/>
      <c r="Y606" s="60"/>
      <c r="Z606" s="61"/>
      <c r="AA606" s="61"/>
      <c r="AB606" s="60"/>
      <c r="AC606" s="60"/>
      <c r="AD606" s="20" t="str">
        <f t="shared" si="29"/>
        <v/>
      </c>
      <c r="AE606" s="60"/>
      <c r="AF606" s="193" t="str">
        <f t="shared" si="30"/>
        <v/>
      </c>
      <c r="AU606"/>
      <c r="AY606" s="79">
        <v>0</v>
      </c>
    </row>
    <row r="607" spans="1:51" x14ac:dyDescent="0.35">
      <c r="A607" s="163">
        <v>597</v>
      </c>
      <c r="B607" s="58"/>
      <c r="C607" s="58"/>
      <c r="D607" s="69"/>
      <c r="E607" s="69"/>
      <c r="F607" s="192" t="str">
        <f t="shared" si="28"/>
        <v/>
      </c>
      <c r="G607" s="69"/>
      <c r="H607" s="60"/>
      <c r="I607" s="60"/>
      <c r="J607" s="60"/>
      <c r="K607" s="58"/>
      <c r="L607" s="69"/>
      <c r="M607" s="69"/>
      <c r="N607" s="69"/>
      <c r="O607" s="69"/>
      <c r="P607" s="60"/>
      <c r="Q607" s="60"/>
      <c r="R607" s="58"/>
      <c r="S607" s="69"/>
      <c r="T607" s="69"/>
      <c r="U607" s="69"/>
      <c r="V607" s="61"/>
      <c r="W607" s="60"/>
      <c r="X607" s="61"/>
      <c r="Y607" s="60"/>
      <c r="Z607" s="61"/>
      <c r="AA607" s="61"/>
      <c r="AB607" s="60"/>
      <c r="AC607" s="60"/>
      <c r="AD607" s="20" t="str">
        <f t="shared" si="29"/>
        <v/>
      </c>
      <c r="AE607" s="60"/>
      <c r="AF607" s="193" t="str">
        <f t="shared" si="30"/>
        <v/>
      </c>
      <c r="AU607"/>
      <c r="AY607" s="79">
        <v>0</v>
      </c>
    </row>
    <row r="608" spans="1:51" x14ac:dyDescent="0.35">
      <c r="A608" s="163">
        <v>598</v>
      </c>
      <c r="B608" s="58"/>
      <c r="C608" s="58"/>
      <c r="D608" s="69"/>
      <c r="E608" s="69"/>
      <c r="F608" s="192" t="str">
        <f t="shared" si="28"/>
        <v/>
      </c>
      <c r="G608" s="69"/>
      <c r="H608" s="60"/>
      <c r="I608" s="60"/>
      <c r="J608" s="60"/>
      <c r="K608" s="58"/>
      <c r="L608" s="69"/>
      <c r="M608" s="69"/>
      <c r="N608" s="69"/>
      <c r="O608" s="69"/>
      <c r="P608" s="60"/>
      <c r="Q608" s="60"/>
      <c r="R608" s="58"/>
      <c r="S608" s="69"/>
      <c r="T608" s="69"/>
      <c r="U608" s="69"/>
      <c r="V608" s="61"/>
      <c r="W608" s="60"/>
      <c r="X608" s="61"/>
      <c r="Y608" s="60"/>
      <c r="Z608" s="61"/>
      <c r="AA608" s="61"/>
      <c r="AB608" s="60"/>
      <c r="AC608" s="60"/>
      <c r="AD608" s="20" t="str">
        <f t="shared" si="29"/>
        <v/>
      </c>
      <c r="AE608" s="60"/>
      <c r="AF608" s="193" t="str">
        <f t="shared" si="30"/>
        <v/>
      </c>
      <c r="AU608"/>
      <c r="AY608" s="79">
        <v>0</v>
      </c>
    </row>
    <row r="609" spans="1:51" x14ac:dyDescent="0.35">
      <c r="A609" s="163">
        <v>599</v>
      </c>
      <c r="B609" s="58"/>
      <c r="C609" s="58"/>
      <c r="D609" s="69"/>
      <c r="E609" s="69"/>
      <c r="F609" s="192" t="str">
        <f t="shared" si="28"/>
        <v/>
      </c>
      <c r="G609" s="69"/>
      <c r="H609" s="60"/>
      <c r="I609" s="60"/>
      <c r="J609" s="60"/>
      <c r="K609" s="58"/>
      <c r="L609" s="69"/>
      <c r="M609" s="69"/>
      <c r="N609" s="69"/>
      <c r="O609" s="69"/>
      <c r="P609" s="60"/>
      <c r="Q609" s="60"/>
      <c r="R609" s="58"/>
      <c r="S609" s="69"/>
      <c r="T609" s="69"/>
      <c r="U609" s="69"/>
      <c r="V609" s="61"/>
      <c r="W609" s="60"/>
      <c r="X609" s="61"/>
      <c r="Y609" s="60"/>
      <c r="Z609" s="61"/>
      <c r="AA609" s="61"/>
      <c r="AB609" s="60"/>
      <c r="AC609" s="60"/>
      <c r="AD609" s="20" t="str">
        <f t="shared" si="29"/>
        <v/>
      </c>
      <c r="AE609" s="60"/>
      <c r="AF609" s="193" t="str">
        <f t="shared" si="30"/>
        <v/>
      </c>
      <c r="AU609"/>
      <c r="AY609" s="79">
        <v>0</v>
      </c>
    </row>
    <row r="610" spans="1:51" x14ac:dyDescent="0.35">
      <c r="A610" s="163">
        <v>600</v>
      </c>
      <c r="B610" s="58"/>
      <c r="C610" s="58"/>
      <c r="D610" s="69"/>
      <c r="E610" s="69"/>
      <c r="F610" s="192" t="str">
        <f t="shared" si="28"/>
        <v/>
      </c>
      <c r="G610" s="69"/>
      <c r="H610" s="60"/>
      <c r="I610" s="60"/>
      <c r="J610" s="60"/>
      <c r="K610" s="58"/>
      <c r="L610" s="69"/>
      <c r="M610" s="69"/>
      <c r="N610" s="69"/>
      <c r="O610" s="69"/>
      <c r="P610" s="60"/>
      <c r="Q610" s="60"/>
      <c r="R610" s="58"/>
      <c r="S610" s="69"/>
      <c r="T610" s="69"/>
      <c r="U610" s="69"/>
      <c r="V610" s="61"/>
      <c r="W610" s="60"/>
      <c r="X610" s="61"/>
      <c r="Y610" s="60"/>
      <c r="Z610" s="61"/>
      <c r="AA610" s="61"/>
      <c r="AB610" s="60"/>
      <c r="AC610" s="60"/>
      <c r="AD610" s="20" t="str">
        <f t="shared" si="29"/>
        <v/>
      </c>
      <c r="AE610" s="60"/>
      <c r="AF610" s="193" t="str">
        <f t="shared" si="30"/>
        <v/>
      </c>
      <c r="AU610"/>
      <c r="AY610" s="79">
        <v>0</v>
      </c>
    </row>
    <row r="611" spans="1:51" x14ac:dyDescent="0.35">
      <c r="AY611">
        <v>0</v>
      </c>
    </row>
    <row r="612" spans="1:51" x14ac:dyDescent="0.35">
      <c r="AY612">
        <v>0</v>
      </c>
    </row>
    <row r="613" spans="1:51" x14ac:dyDescent="0.35">
      <c r="AY613">
        <v>0</v>
      </c>
    </row>
    <row r="614" spans="1:51" x14ac:dyDescent="0.35">
      <c r="AY614">
        <v>0</v>
      </c>
    </row>
    <row r="615" spans="1:51" x14ac:dyDescent="0.35">
      <c r="AY615">
        <v>0</v>
      </c>
    </row>
    <row r="616" spans="1:51" x14ac:dyDescent="0.35">
      <c r="AY616">
        <v>0</v>
      </c>
    </row>
    <row r="617" spans="1:51" x14ac:dyDescent="0.35">
      <c r="AY617">
        <v>0</v>
      </c>
    </row>
    <row r="618" spans="1:51" x14ac:dyDescent="0.35">
      <c r="AY618">
        <v>0</v>
      </c>
    </row>
    <row r="619" spans="1:51" x14ac:dyDescent="0.35">
      <c r="AY619">
        <v>0</v>
      </c>
    </row>
    <row r="620" spans="1:51" x14ac:dyDescent="0.35">
      <c r="AY620">
        <v>0</v>
      </c>
    </row>
    <row r="621" spans="1:51" x14ac:dyDescent="0.35">
      <c r="AY621">
        <v>0</v>
      </c>
    </row>
    <row r="622" spans="1:51" x14ac:dyDescent="0.35">
      <c r="AY622">
        <v>0</v>
      </c>
    </row>
    <row r="623" spans="1:51" x14ac:dyDescent="0.35">
      <c r="AY623">
        <v>0</v>
      </c>
    </row>
    <row r="624" spans="1:51" x14ac:dyDescent="0.35">
      <c r="AY624">
        <v>0</v>
      </c>
    </row>
    <row r="625" spans="51:51" x14ac:dyDescent="0.35">
      <c r="AY625">
        <v>0</v>
      </c>
    </row>
    <row r="626" spans="51:51" x14ac:dyDescent="0.35">
      <c r="AY626">
        <v>0</v>
      </c>
    </row>
    <row r="627" spans="51:51" x14ac:dyDescent="0.35">
      <c r="AY627">
        <v>0</v>
      </c>
    </row>
    <row r="628" spans="51:51" x14ac:dyDescent="0.35">
      <c r="AY628">
        <v>0</v>
      </c>
    </row>
    <row r="629" spans="51:51" x14ac:dyDescent="0.35">
      <c r="AY629">
        <v>0</v>
      </c>
    </row>
    <row r="630" spans="51:51" x14ac:dyDescent="0.35">
      <c r="AY630">
        <v>0</v>
      </c>
    </row>
    <row r="631" spans="51:51" x14ac:dyDescent="0.35">
      <c r="AY631">
        <v>0</v>
      </c>
    </row>
    <row r="632" spans="51:51" x14ac:dyDescent="0.35">
      <c r="AY632">
        <v>0</v>
      </c>
    </row>
    <row r="633" spans="51:51" x14ac:dyDescent="0.35">
      <c r="AY633">
        <v>0</v>
      </c>
    </row>
    <row r="634" spans="51:51" x14ac:dyDescent="0.35">
      <c r="AY634">
        <v>0</v>
      </c>
    </row>
    <row r="635" spans="51:51" x14ac:dyDescent="0.35">
      <c r="AY635">
        <v>0</v>
      </c>
    </row>
    <row r="636" spans="51:51" x14ac:dyDescent="0.35">
      <c r="AY636">
        <v>0</v>
      </c>
    </row>
    <row r="637" spans="51:51" x14ac:dyDescent="0.35">
      <c r="AY637">
        <v>0</v>
      </c>
    </row>
    <row r="638" spans="51:51" x14ac:dyDescent="0.35">
      <c r="AY638">
        <v>0</v>
      </c>
    </row>
    <row r="639" spans="51:51" x14ac:dyDescent="0.35">
      <c r="AY639">
        <v>0</v>
      </c>
    </row>
    <row r="640" spans="51:51" x14ac:dyDescent="0.35">
      <c r="AY640">
        <v>0</v>
      </c>
    </row>
    <row r="641" spans="51:51" x14ac:dyDescent="0.35">
      <c r="AY641">
        <v>0</v>
      </c>
    </row>
    <row r="642" spans="51:51" x14ac:dyDescent="0.35">
      <c r="AY642">
        <v>0</v>
      </c>
    </row>
    <row r="643" spans="51:51" x14ac:dyDescent="0.35">
      <c r="AY643">
        <v>0</v>
      </c>
    </row>
    <row r="644" spans="51:51" x14ac:dyDescent="0.35">
      <c r="AY644">
        <v>0</v>
      </c>
    </row>
    <row r="645" spans="51:51" x14ac:dyDescent="0.35">
      <c r="AY645">
        <v>0</v>
      </c>
    </row>
    <row r="646" spans="51:51" x14ac:dyDescent="0.35">
      <c r="AY646">
        <v>0</v>
      </c>
    </row>
    <row r="647" spans="51:51" x14ac:dyDescent="0.35">
      <c r="AY647">
        <v>0</v>
      </c>
    </row>
    <row r="648" spans="51:51" x14ac:dyDescent="0.35">
      <c r="AY648">
        <v>0</v>
      </c>
    </row>
    <row r="649" spans="51:51" x14ac:dyDescent="0.35">
      <c r="AY649">
        <v>0</v>
      </c>
    </row>
    <row r="650" spans="51:51" x14ac:dyDescent="0.35">
      <c r="AY650">
        <v>0</v>
      </c>
    </row>
    <row r="651" spans="51:51" x14ac:dyDescent="0.35">
      <c r="AY651">
        <v>0</v>
      </c>
    </row>
    <row r="652" spans="51:51" x14ac:dyDescent="0.35">
      <c r="AY652">
        <v>0</v>
      </c>
    </row>
    <row r="653" spans="51:51" x14ac:dyDescent="0.35">
      <c r="AY653">
        <v>0</v>
      </c>
    </row>
    <row r="654" spans="51:51" x14ac:dyDescent="0.35">
      <c r="AY654">
        <v>0</v>
      </c>
    </row>
    <row r="655" spans="51:51" x14ac:dyDescent="0.35">
      <c r="AY655">
        <v>0</v>
      </c>
    </row>
    <row r="656" spans="51:51" x14ac:dyDescent="0.35">
      <c r="AY656">
        <v>0</v>
      </c>
    </row>
    <row r="657" spans="51:51" x14ac:dyDescent="0.35">
      <c r="AY657">
        <v>0</v>
      </c>
    </row>
    <row r="658" spans="51:51" x14ac:dyDescent="0.35">
      <c r="AY658">
        <v>0</v>
      </c>
    </row>
    <row r="659" spans="51:51" x14ac:dyDescent="0.35">
      <c r="AY659">
        <v>0</v>
      </c>
    </row>
    <row r="660" spans="51:51" x14ac:dyDescent="0.35">
      <c r="AY660">
        <v>0</v>
      </c>
    </row>
    <row r="661" spans="51:51" x14ac:dyDescent="0.35">
      <c r="AY661">
        <v>0</v>
      </c>
    </row>
    <row r="662" spans="51:51" x14ac:dyDescent="0.35">
      <c r="AY662">
        <v>0</v>
      </c>
    </row>
    <row r="663" spans="51:51" x14ac:dyDescent="0.35">
      <c r="AY663">
        <v>0</v>
      </c>
    </row>
    <row r="664" spans="51:51" x14ac:dyDescent="0.35">
      <c r="AY664">
        <v>0</v>
      </c>
    </row>
    <row r="665" spans="51:51" x14ac:dyDescent="0.35">
      <c r="AY665">
        <v>0</v>
      </c>
    </row>
    <row r="666" spans="51:51" x14ac:dyDescent="0.35">
      <c r="AY666">
        <v>0</v>
      </c>
    </row>
    <row r="667" spans="51:51" x14ac:dyDescent="0.35">
      <c r="AY667">
        <v>0</v>
      </c>
    </row>
    <row r="668" spans="51:51" x14ac:dyDescent="0.35">
      <c r="AY668">
        <v>0</v>
      </c>
    </row>
    <row r="669" spans="51:51" x14ac:dyDescent="0.35">
      <c r="AY669">
        <v>0</v>
      </c>
    </row>
    <row r="670" spans="51:51" x14ac:dyDescent="0.35">
      <c r="AY670">
        <v>0</v>
      </c>
    </row>
    <row r="671" spans="51:51" x14ac:dyDescent="0.35">
      <c r="AY671">
        <v>0</v>
      </c>
    </row>
    <row r="672" spans="51:51" x14ac:dyDescent="0.35">
      <c r="AY672">
        <v>0</v>
      </c>
    </row>
    <row r="673" spans="51:51" x14ac:dyDescent="0.35">
      <c r="AY673">
        <v>0</v>
      </c>
    </row>
    <row r="674" spans="51:51" x14ac:dyDescent="0.35">
      <c r="AY674">
        <v>0</v>
      </c>
    </row>
    <row r="675" spans="51:51" x14ac:dyDescent="0.35">
      <c r="AY675">
        <v>0</v>
      </c>
    </row>
    <row r="676" spans="51:51" x14ac:dyDescent="0.35">
      <c r="AY676">
        <v>0</v>
      </c>
    </row>
    <row r="677" spans="51:51" x14ac:dyDescent="0.35">
      <c r="AY677">
        <v>0</v>
      </c>
    </row>
    <row r="678" spans="51:51" x14ac:dyDescent="0.35">
      <c r="AY678">
        <v>0</v>
      </c>
    </row>
    <row r="679" spans="51:51" x14ac:dyDescent="0.35">
      <c r="AY679">
        <v>0</v>
      </c>
    </row>
    <row r="680" spans="51:51" x14ac:dyDescent="0.35">
      <c r="AY680">
        <v>0</v>
      </c>
    </row>
    <row r="681" spans="51:51" x14ac:dyDescent="0.35">
      <c r="AY681">
        <v>0</v>
      </c>
    </row>
    <row r="682" spans="51:51" x14ac:dyDescent="0.35">
      <c r="AY682">
        <v>0</v>
      </c>
    </row>
    <row r="683" spans="51:51" x14ac:dyDescent="0.35">
      <c r="AY683">
        <v>0</v>
      </c>
    </row>
    <row r="684" spans="51:51" x14ac:dyDescent="0.35">
      <c r="AY684">
        <v>0</v>
      </c>
    </row>
    <row r="685" spans="51:51" x14ac:dyDescent="0.35">
      <c r="AY685">
        <v>0</v>
      </c>
    </row>
    <row r="686" spans="51:51" x14ac:dyDescent="0.35">
      <c r="AY686">
        <v>0</v>
      </c>
    </row>
    <row r="687" spans="51:51" x14ac:dyDescent="0.35">
      <c r="AY687">
        <v>0</v>
      </c>
    </row>
    <row r="688" spans="51:51" x14ac:dyDescent="0.35">
      <c r="AY688">
        <v>0</v>
      </c>
    </row>
    <row r="689" spans="51:51" x14ac:dyDescent="0.35">
      <c r="AY689">
        <v>0</v>
      </c>
    </row>
    <row r="690" spans="51:51" x14ac:dyDescent="0.35">
      <c r="AY690">
        <v>0</v>
      </c>
    </row>
    <row r="691" spans="51:51" x14ac:dyDescent="0.35">
      <c r="AY691">
        <v>0</v>
      </c>
    </row>
    <row r="692" spans="51:51" x14ac:dyDescent="0.35">
      <c r="AY692">
        <v>0</v>
      </c>
    </row>
    <row r="693" spans="51:51" x14ac:dyDescent="0.35">
      <c r="AY693">
        <v>0</v>
      </c>
    </row>
    <row r="694" spans="51:51" x14ac:dyDescent="0.35">
      <c r="AY694">
        <v>0</v>
      </c>
    </row>
    <row r="695" spans="51:51" x14ac:dyDescent="0.35">
      <c r="AY695">
        <v>0</v>
      </c>
    </row>
    <row r="696" spans="51:51" x14ac:dyDescent="0.35">
      <c r="AY696">
        <v>0</v>
      </c>
    </row>
    <row r="697" spans="51:51" x14ac:dyDescent="0.35">
      <c r="AY697">
        <v>0</v>
      </c>
    </row>
    <row r="698" spans="51:51" x14ac:dyDescent="0.35">
      <c r="AY698">
        <v>0</v>
      </c>
    </row>
    <row r="699" spans="51:51" x14ac:dyDescent="0.35">
      <c r="AY699">
        <v>0</v>
      </c>
    </row>
    <row r="700" spans="51:51" x14ac:dyDescent="0.35">
      <c r="AY700">
        <v>0</v>
      </c>
    </row>
    <row r="701" spans="51:51" x14ac:dyDescent="0.35">
      <c r="AY701">
        <v>0</v>
      </c>
    </row>
    <row r="702" spans="51:51" x14ac:dyDescent="0.35">
      <c r="AY702">
        <v>0</v>
      </c>
    </row>
    <row r="703" spans="51:51" x14ac:dyDescent="0.35">
      <c r="AY703">
        <v>0</v>
      </c>
    </row>
    <row r="704" spans="51:51" x14ac:dyDescent="0.35">
      <c r="AY704">
        <v>0</v>
      </c>
    </row>
    <row r="705" spans="51:51" x14ac:dyDescent="0.35">
      <c r="AY705">
        <v>0</v>
      </c>
    </row>
    <row r="706" spans="51:51" x14ac:dyDescent="0.35">
      <c r="AY706">
        <v>0</v>
      </c>
    </row>
    <row r="707" spans="51:51" x14ac:dyDescent="0.35">
      <c r="AY707">
        <v>0</v>
      </c>
    </row>
    <row r="708" spans="51:51" x14ac:dyDescent="0.35">
      <c r="AY708">
        <v>0</v>
      </c>
    </row>
    <row r="709" spans="51:51" x14ac:dyDescent="0.35">
      <c r="AY709">
        <v>0</v>
      </c>
    </row>
    <row r="710" spans="51:51" x14ac:dyDescent="0.35">
      <c r="AY710">
        <v>0</v>
      </c>
    </row>
    <row r="711" spans="51:51" x14ac:dyDescent="0.35">
      <c r="AY711">
        <v>0</v>
      </c>
    </row>
    <row r="712" spans="51:51" x14ac:dyDescent="0.35">
      <c r="AY712">
        <v>0</v>
      </c>
    </row>
    <row r="713" spans="51:51" x14ac:dyDescent="0.35">
      <c r="AY713">
        <v>0</v>
      </c>
    </row>
    <row r="714" spans="51:51" x14ac:dyDescent="0.35">
      <c r="AY714">
        <v>0</v>
      </c>
    </row>
    <row r="715" spans="51:51" x14ac:dyDescent="0.35">
      <c r="AY715">
        <v>0</v>
      </c>
    </row>
    <row r="716" spans="51:51" x14ac:dyDescent="0.35">
      <c r="AY716">
        <v>0</v>
      </c>
    </row>
    <row r="717" spans="51:51" x14ac:dyDescent="0.35">
      <c r="AY717">
        <v>0</v>
      </c>
    </row>
    <row r="718" spans="51:51" x14ac:dyDescent="0.35">
      <c r="AY718">
        <v>0</v>
      </c>
    </row>
    <row r="719" spans="51:51" x14ac:dyDescent="0.35">
      <c r="AY719">
        <v>0</v>
      </c>
    </row>
    <row r="720" spans="51:51" x14ac:dyDescent="0.35">
      <c r="AY720">
        <v>0</v>
      </c>
    </row>
    <row r="721" spans="51:51" x14ac:dyDescent="0.35">
      <c r="AY721">
        <v>0</v>
      </c>
    </row>
    <row r="722" spans="51:51" x14ac:dyDescent="0.35">
      <c r="AY722">
        <v>0</v>
      </c>
    </row>
    <row r="723" spans="51:51" x14ac:dyDescent="0.35">
      <c r="AY723">
        <v>0</v>
      </c>
    </row>
    <row r="724" spans="51:51" x14ac:dyDescent="0.35">
      <c r="AY724">
        <v>0</v>
      </c>
    </row>
    <row r="725" spans="51:51" x14ac:dyDescent="0.35">
      <c r="AY725">
        <v>0</v>
      </c>
    </row>
    <row r="726" spans="51:51" x14ac:dyDescent="0.35">
      <c r="AY726">
        <v>0</v>
      </c>
    </row>
    <row r="727" spans="51:51" x14ac:dyDescent="0.35">
      <c r="AY727">
        <v>0</v>
      </c>
    </row>
    <row r="728" spans="51:51" x14ac:dyDescent="0.35">
      <c r="AY728">
        <v>0</v>
      </c>
    </row>
    <row r="729" spans="51:51" x14ac:dyDescent="0.35">
      <c r="AY729">
        <v>0</v>
      </c>
    </row>
    <row r="730" spans="51:51" x14ac:dyDescent="0.35">
      <c r="AY730">
        <v>0</v>
      </c>
    </row>
    <row r="731" spans="51:51" x14ac:dyDescent="0.35">
      <c r="AY731">
        <v>0</v>
      </c>
    </row>
    <row r="732" spans="51:51" x14ac:dyDescent="0.35">
      <c r="AY732">
        <v>0</v>
      </c>
    </row>
    <row r="733" spans="51:51" x14ac:dyDescent="0.35">
      <c r="AY733">
        <v>0</v>
      </c>
    </row>
    <row r="734" spans="51:51" x14ac:dyDescent="0.35">
      <c r="AY734">
        <v>0</v>
      </c>
    </row>
    <row r="735" spans="51:51" x14ac:dyDescent="0.35">
      <c r="AY735">
        <v>0</v>
      </c>
    </row>
    <row r="736" spans="51:51" x14ac:dyDescent="0.35">
      <c r="AY736">
        <v>0</v>
      </c>
    </row>
    <row r="737" spans="51:51" x14ac:dyDescent="0.35">
      <c r="AY737">
        <v>0</v>
      </c>
    </row>
    <row r="738" spans="51:51" x14ac:dyDescent="0.35">
      <c r="AY738">
        <v>0</v>
      </c>
    </row>
    <row r="739" spans="51:51" x14ac:dyDescent="0.35">
      <c r="AY739">
        <v>0</v>
      </c>
    </row>
    <row r="740" spans="51:51" x14ac:dyDescent="0.35">
      <c r="AY740">
        <v>0</v>
      </c>
    </row>
    <row r="741" spans="51:51" x14ac:dyDescent="0.35">
      <c r="AY741">
        <v>0</v>
      </c>
    </row>
    <row r="742" spans="51:51" x14ac:dyDescent="0.35">
      <c r="AY742">
        <v>0</v>
      </c>
    </row>
    <row r="743" spans="51:51" x14ac:dyDescent="0.35">
      <c r="AY743">
        <v>0</v>
      </c>
    </row>
    <row r="744" spans="51:51" x14ac:dyDescent="0.35">
      <c r="AY744">
        <v>0</v>
      </c>
    </row>
    <row r="745" spans="51:51" x14ac:dyDescent="0.35">
      <c r="AY745">
        <v>0</v>
      </c>
    </row>
    <row r="746" spans="51:51" x14ac:dyDescent="0.35">
      <c r="AY746">
        <v>0</v>
      </c>
    </row>
    <row r="747" spans="51:51" x14ac:dyDescent="0.35">
      <c r="AY747">
        <v>0</v>
      </c>
    </row>
    <row r="748" spans="51:51" x14ac:dyDescent="0.35">
      <c r="AY748">
        <v>0</v>
      </c>
    </row>
    <row r="749" spans="51:51" x14ac:dyDescent="0.35">
      <c r="AY749">
        <v>0</v>
      </c>
    </row>
    <row r="750" spans="51:51" x14ac:dyDescent="0.35">
      <c r="AY750">
        <v>0</v>
      </c>
    </row>
    <row r="751" spans="51:51" x14ac:dyDescent="0.35">
      <c r="AY751">
        <v>0</v>
      </c>
    </row>
    <row r="752" spans="51:51" x14ac:dyDescent="0.35">
      <c r="AY752">
        <v>0</v>
      </c>
    </row>
    <row r="753" spans="51:51" x14ac:dyDescent="0.35">
      <c r="AY753">
        <v>0</v>
      </c>
    </row>
    <row r="754" spans="51:51" x14ac:dyDescent="0.35">
      <c r="AY754">
        <v>0</v>
      </c>
    </row>
    <row r="755" spans="51:51" x14ac:dyDescent="0.35">
      <c r="AY755">
        <v>0</v>
      </c>
    </row>
    <row r="756" spans="51:51" x14ac:dyDescent="0.35">
      <c r="AY756">
        <v>0</v>
      </c>
    </row>
    <row r="757" spans="51:51" x14ac:dyDescent="0.35">
      <c r="AY757">
        <v>0</v>
      </c>
    </row>
    <row r="758" spans="51:51" x14ac:dyDescent="0.35">
      <c r="AY758">
        <v>0</v>
      </c>
    </row>
    <row r="759" spans="51:51" x14ac:dyDescent="0.35">
      <c r="AY759">
        <v>0</v>
      </c>
    </row>
    <row r="760" spans="51:51" x14ac:dyDescent="0.35">
      <c r="AY760">
        <v>0</v>
      </c>
    </row>
    <row r="761" spans="51:51" x14ac:dyDescent="0.35">
      <c r="AY761">
        <v>0</v>
      </c>
    </row>
    <row r="762" spans="51:51" x14ac:dyDescent="0.35">
      <c r="AY762">
        <v>0</v>
      </c>
    </row>
    <row r="763" spans="51:51" x14ac:dyDescent="0.35">
      <c r="AY763">
        <v>0</v>
      </c>
    </row>
    <row r="764" spans="51:51" x14ac:dyDescent="0.35">
      <c r="AY764">
        <v>0</v>
      </c>
    </row>
    <row r="765" spans="51:51" x14ac:dyDescent="0.35">
      <c r="AY765">
        <v>0</v>
      </c>
    </row>
    <row r="766" spans="51:51" x14ac:dyDescent="0.35">
      <c r="AY766">
        <v>0</v>
      </c>
    </row>
    <row r="767" spans="51:51" x14ac:dyDescent="0.35">
      <c r="AY767">
        <v>0</v>
      </c>
    </row>
    <row r="768" spans="51:51" x14ac:dyDescent="0.35">
      <c r="AY768">
        <v>0</v>
      </c>
    </row>
    <row r="769" spans="51:51" x14ac:dyDescent="0.35">
      <c r="AY769">
        <v>0</v>
      </c>
    </row>
    <row r="770" spans="51:51" x14ac:dyDescent="0.35">
      <c r="AY770">
        <v>0</v>
      </c>
    </row>
    <row r="771" spans="51:51" x14ac:dyDescent="0.35">
      <c r="AY771">
        <v>0</v>
      </c>
    </row>
    <row r="772" spans="51:51" x14ac:dyDescent="0.35">
      <c r="AY772">
        <v>0</v>
      </c>
    </row>
    <row r="773" spans="51:51" x14ac:dyDescent="0.35">
      <c r="AY773">
        <v>0</v>
      </c>
    </row>
    <row r="774" spans="51:51" x14ac:dyDescent="0.35">
      <c r="AY774">
        <v>0</v>
      </c>
    </row>
    <row r="775" spans="51:51" x14ac:dyDescent="0.35">
      <c r="AY775">
        <v>0</v>
      </c>
    </row>
    <row r="776" spans="51:51" x14ac:dyDescent="0.35">
      <c r="AY776">
        <v>0</v>
      </c>
    </row>
    <row r="777" spans="51:51" x14ac:dyDescent="0.35">
      <c r="AY777">
        <v>0</v>
      </c>
    </row>
    <row r="778" spans="51:51" x14ac:dyDescent="0.35">
      <c r="AY778">
        <v>0</v>
      </c>
    </row>
    <row r="779" spans="51:51" x14ac:dyDescent="0.35">
      <c r="AY779">
        <v>0</v>
      </c>
    </row>
    <row r="780" spans="51:51" x14ac:dyDescent="0.35">
      <c r="AY780">
        <v>0</v>
      </c>
    </row>
    <row r="781" spans="51:51" x14ac:dyDescent="0.35">
      <c r="AY781">
        <v>0</v>
      </c>
    </row>
    <row r="782" spans="51:51" x14ac:dyDescent="0.35">
      <c r="AY782">
        <v>0</v>
      </c>
    </row>
    <row r="783" spans="51:51" x14ac:dyDescent="0.35">
      <c r="AY783">
        <v>0</v>
      </c>
    </row>
    <row r="784" spans="51:51" x14ac:dyDescent="0.35">
      <c r="AY784">
        <v>0</v>
      </c>
    </row>
    <row r="785" spans="51:51" x14ac:dyDescent="0.35">
      <c r="AY785">
        <v>0</v>
      </c>
    </row>
    <row r="786" spans="51:51" x14ac:dyDescent="0.35">
      <c r="AY786">
        <v>0</v>
      </c>
    </row>
    <row r="787" spans="51:51" x14ac:dyDescent="0.35">
      <c r="AY787">
        <v>0</v>
      </c>
    </row>
    <row r="788" spans="51:51" x14ac:dyDescent="0.35">
      <c r="AY788">
        <v>0</v>
      </c>
    </row>
    <row r="789" spans="51:51" x14ac:dyDescent="0.35">
      <c r="AY789">
        <v>0</v>
      </c>
    </row>
    <row r="790" spans="51:51" x14ac:dyDescent="0.35">
      <c r="AY790">
        <v>0</v>
      </c>
    </row>
    <row r="791" spans="51:51" x14ac:dyDescent="0.35">
      <c r="AY791">
        <v>0</v>
      </c>
    </row>
    <row r="792" spans="51:51" x14ac:dyDescent="0.35">
      <c r="AY792">
        <v>0</v>
      </c>
    </row>
    <row r="793" spans="51:51" x14ac:dyDescent="0.35">
      <c r="AY793">
        <v>0</v>
      </c>
    </row>
    <row r="794" spans="51:51" x14ac:dyDescent="0.35">
      <c r="AY794">
        <v>0</v>
      </c>
    </row>
    <row r="795" spans="51:51" x14ac:dyDescent="0.35">
      <c r="AY795">
        <v>0</v>
      </c>
    </row>
    <row r="796" spans="51:51" x14ac:dyDescent="0.35">
      <c r="AY796">
        <v>0</v>
      </c>
    </row>
    <row r="797" spans="51:51" x14ac:dyDescent="0.35">
      <c r="AY797">
        <v>0</v>
      </c>
    </row>
    <row r="798" spans="51:51" x14ac:dyDescent="0.35">
      <c r="AY798">
        <v>0</v>
      </c>
    </row>
    <row r="799" spans="51:51" x14ac:dyDescent="0.35">
      <c r="AY799">
        <v>0</v>
      </c>
    </row>
    <row r="800" spans="51:51" x14ac:dyDescent="0.35">
      <c r="AY800">
        <v>0</v>
      </c>
    </row>
    <row r="801" spans="51:51" x14ac:dyDescent="0.35">
      <c r="AY801">
        <v>0</v>
      </c>
    </row>
    <row r="802" spans="51:51" x14ac:dyDescent="0.35">
      <c r="AY802">
        <v>0</v>
      </c>
    </row>
    <row r="803" spans="51:51" x14ac:dyDescent="0.35">
      <c r="AY803">
        <v>0</v>
      </c>
    </row>
    <row r="804" spans="51:51" x14ac:dyDescent="0.35">
      <c r="AY804">
        <v>0</v>
      </c>
    </row>
    <row r="805" spans="51:51" x14ac:dyDescent="0.35">
      <c r="AY805">
        <v>0</v>
      </c>
    </row>
    <row r="806" spans="51:51" x14ac:dyDescent="0.35">
      <c r="AY806">
        <v>0</v>
      </c>
    </row>
    <row r="807" spans="51:51" x14ac:dyDescent="0.35">
      <c r="AY807">
        <v>0</v>
      </c>
    </row>
    <row r="808" spans="51:51" x14ac:dyDescent="0.35">
      <c r="AY808">
        <v>0</v>
      </c>
    </row>
    <row r="809" spans="51:51" x14ac:dyDescent="0.35">
      <c r="AY809">
        <v>0</v>
      </c>
    </row>
    <row r="810" spans="51:51" x14ac:dyDescent="0.35">
      <c r="AY810">
        <v>0</v>
      </c>
    </row>
  </sheetData>
  <mergeCells count="31">
    <mergeCell ref="B7:C7"/>
    <mergeCell ref="F9:F10"/>
    <mergeCell ref="B4:G4"/>
    <mergeCell ref="B6:G6"/>
    <mergeCell ref="M9:N9"/>
    <mergeCell ref="P9:P10"/>
    <mergeCell ref="B9:B10"/>
    <mergeCell ref="C9:C10"/>
    <mergeCell ref="H9:H10"/>
    <mergeCell ref="I9:I10"/>
    <mergeCell ref="J9:J10"/>
    <mergeCell ref="K9:K10"/>
    <mergeCell ref="L9:L10"/>
    <mergeCell ref="G9:G10"/>
    <mergeCell ref="O9:O10"/>
    <mergeCell ref="AC9:AC10"/>
    <mergeCell ref="AD9:AD10"/>
    <mergeCell ref="AE9:AE10"/>
    <mergeCell ref="AF9:AF10"/>
    <mergeCell ref="B2:C2"/>
    <mergeCell ref="AB9:AB10"/>
    <mergeCell ref="Q9:Q10"/>
    <mergeCell ref="R9:R10"/>
    <mergeCell ref="S9:S10"/>
    <mergeCell ref="V9:V10"/>
    <mergeCell ref="W9:W10"/>
    <mergeCell ref="X9:X10"/>
    <mergeCell ref="Y9:Y10"/>
    <mergeCell ref="Z9:Z10"/>
    <mergeCell ref="AA9:AA10"/>
    <mergeCell ref="T9:U9"/>
  </mergeCells>
  <phoneticPr fontId="32" type="noConversion"/>
  <conditionalFormatting sqref="M11:O610">
    <cfRule type="expression" dxfId="24" priority="8" stopIfTrue="1">
      <formula>#REF!&lt;&gt;"Monitored using 98.324(b)(3)"</formula>
    </cfRule>
  </conditionalFormatting>
  <conditionalFormatting sqref="T11:U610">
    <cfRule type="expression" dxfId="23" priority="17" stopIfTrue="1">
      <formula>#REF!&lt;&gt;"Monitored using 98.324(b)(3)"</formula>
    </cfRule>
  </conditionalFormatting>
  <conditionalFormatting sqref="V11:V610">
    <cfRule type="expression" dxfId="22" priority="5">
      <formula>$I11="scm/m"</formula>
    </cfRule>
  </conditionalFormatting>
  <conditionalFormatting sqref="X11:X610">
    <cfRule type="expression" dxfId="21" priority="4">
      <formula>$I11="scm/m"</formula>
    </cfRule>
  </conditionalFormatting>
  <conditionalFormatting sqref="AB11:AB610">
    <cfRule type="expression" dxfId="20" priority="9" stopIfTrue="1">
      <formula>$AA11="A flow meter was used and the flow meter automatically corrected for moisture content"</formula>
    </cfRule>
    <cfRule type="expression" dxfId="19" priority="10">
      <formula>$Z11="Flow rate and CH4 concentration were measured on a wet basis"</formula>
    </cfRule>
    <cfRule type="expression" dxfId="18" priority="11">
      <formula>$Z11="Flow rate and CH4 concentration were measured on a dry basis"</formula>
    </cfRule>
  </conditionalFormatting>
  <conditionalFormatting sqref="AD11:AD610">
    <cfRule type="expression" dxfId="17" priority="1" stopIfTrue="1">
      <formula>$AB11=""</formula>
    </cfRule>
  </conditionalFormatting>
  <dataValidations xWindow="1282" yWindow="895" count="32">
    <dataValidation allowBlank="1" showInputMessage="1" showErrorMessage="1" promptTitle="Location of Measurement" prompt="Enter the location of each measurement of concentration" sqref="R11:R15 R18:R610" xr:uid="{94090872-DEA0-40A4-BF21-0214236B26E9}"/>
    <dataValidation showInputMessage="1" showErrorMessage="1" errorTitle="Out of Range" error="You must first select a Quarter, then enter a date in the selected quarter of the reporting year." promptTitle="Date of Measurement" prompt="Enter the date of each measurement of concentration" sqref="S11:S14 S18:S610" xr:uid="{EC26F5FA-DE73-4EFB-883C-A41488B2ACC8}"/>
    <dataValidation showInputMessage="1" showErrorMessage="1" errorTitle="Invalid Entry" error="You must first select a Quarter, then enter a date occuring after the Start Date and during the selected quarter of the reporting year and in blue cells only." promptTitle="Stop Date" prompt="Enter the stop date for when continuous monitoring equipment for the concentration is not properly functioning, if applicable" sqref="U11:U610" xr:uid="{F99A9828-919E-482C-A53B-94F8DA79A90A}"/>
    <dataValidation showInputMessage="1" showErrorMessage="1" errorTitle="Invalid Entry" error="You must first select a Quarter, then enter a date prior to the Stop Date and during the selected quarter of the reporting year and in blue cells only." promptTitle="Start Date" prompt="Enter the start date for when continuous monitoring equipment for the concentration is not properly functioning, if applicable" sqref="T11:T610" xr:uid="{469A19F9-4406-49F6-BFEF-4AABC698B054}"/>
    <dataValidation showInputMessage="1" showErrorMessage="1" errorTitle="Invalid Entry" error="You must first select a Quarter, then enter a date prior to the Stop Date and during the selected quarter of the reporting year and in blue cells only." promptTitle="Start Date" prompt="Enter the start date when continuous monitoring equipment for the flow rate was not properly functioning, if applicable" sqref="M11:M610" xr:uid="{0D598E1C-ADC9-48AD-A8A3-6C59B01EA94E}"/>
    <dataValidation showInputMessage="1" showErrorMessage="1" errorTitle="Invalid Entry" error="You must first select a Quarter, then enter a date occuring after the Start Date and during the selected quarter of the reporting year and in blue cells only." promptTitle="Stop Date" prompt="Enter the stop date when continuous monitoring equipment for the flow rate was not properly functioning, if applicable" sqref="N11:N610" xr:uid="{629D694A-B4D8-46A8-95B7-D2636AA3228A}"/>
    <dataValidation showInputMessage="1" showErrorMessage="1" errorTitle="Out of Range" error="You must first select a Quarter, then enter a date occuring after the Start Date and during the selected quarter of the reporting year." promptTitle="Stop Date" prompt="Enter the date when active ventilation of mining operations stopped" sqref="E11:E610" xr:uid="{84D1BCFB-9A4F-4BE2-BA7A-0EB3B2018D6E}"/>
    <dataValidation type="decimal" operator="greaterThanOrEqual" allowBlank="1" showInputMessage="1" showErrorMessage="1" errorTitle="Invalid Entry" error="Value must be numeric." prompt="Enter the monthly volumetric flow rate used in Eq. 1 in units of acm/m or scm/m based on your selection in the previous column." sqref="H11:H610" xr:uid="{6DBE5379-D2D7-41E3-AE72-3A844B13DA3A}">
      <formula1>-500000000</formula1>
    </dataValidation>
    <dataValidation type="list" allowBlank="1" showInputMessage="1" showErrorMessage="1" error="Please use the drop-down menu to select units" prompt="Use the drop-down menu to select the units used for parameter V, monthly volumetric flow rate" sqref="I11:I610" xr:uid="{53A27995-BB67-498D-81E1-1AC6DF60F767}">
      <formula1>"acm/m, scm/m"</formula1>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nthly volumetric flow rate used in Equation 1, in hours" sqref="J11:J610" xr:uid="{56E58179-5806-47BB-9A71-66BAC552E50C}">
      <formula1>0</formula1>
      <formula2>8784</formula2>
    </dataValidation>
    <dataValidation allowBlank="1" showInputMessage="1" showErrorMessage="1" promptTitle="Location of Measurement" prompt="Enter the location of each measurement of flow rate used in Equation 1" sqref="K11:K610 R16:R17" xr:uid="{21B7297F-4B85-4E22-B165-2AAEBA0D7DE7}"/>
    <dataValidation showInputMessage="1" showErrorMessage="1" errorTitle="Out of Range" error="You must first select a Quarter, then enter a date in the selected quarter of the reporting year." promptTitle="Date of Measurement" prompt="Enter the date of each measurement of flow rate used in Equation 1" sqref="L11:L610 S15:S17" xr:uid="{FCA3D608-BFAA-44A8-8FD7-986A03BD8C91}"/>
    <dataValidation type="decimal" errorStyle="warning" operator="greaterThanOrEqual" allowBlank="1" showInputMessage="1" showErrorMessage="1" error="The value you have provided is outside the EPA estimated range or in a disabled (black) cell.  Please double check this value and revise, if necessary. If you believe it to be correct, please submit the value as is." prompt="Enter the monthly CH4 concentration _x000a_used in Eq. 1 (parameter C). Enter as a volume percentage between 0 - 5 (e.g. for 5%, enter &quot;5&quot;)." sqref="P11:P610" xr:uid="{D391D39B-CFCF-4C61-80F6-2799A708EC03}">
      <formula1>-5000000000</formula1>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nthly CH4 concentration, in hours" sqref="Q11:Q610" xr:uid="{1E2DB84A-4A2C-403C-B642-3B70722D4485}">
      <formula1>0</formula1>
      <formula2>8784</formula2>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temperature used in Equation 1, in hours" sqref="W11:W610" xr:uid="{950C891F-D685-4C89-8274-FB907115BCB9}">
      <formula1>0</formula1>
      <formula2>8784</formula2>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pressure used in Equation 1, in hours" sqref="Y11:Y610" xr:uid="{2EAAA780-0545-443C-9835-09FAFA19035A}">
      <formula1>0</formula1>
      <formula2>8784</formula2>
    </dataValidation>
    <dataValidation type="list" allowBlank="1" showInputMessage="1" showErrorMessage="1" errorTitle="Invalid Entry" prompt="Enter whether the Monthly Ventilation Flow Rate and the Monthly CH4 Concentration were measured on the same basis.  " sqref="Z11:Z610" xr:uid="{A1D6A89B-C159-4E8C-9D28-2F8CE26F05F6}">
      <formula1>$AI$30:$AI$33</formula1>
    </dataValidation>
    <dataValidation type="list" allowBlank="1" showInputMessage="1" showErrorMessage="1" errorTitle="Invalid Entry" prompt="Enter whether a flow meter was used to measure Monthly Ventilation Flow Rate or CH4 concentration.  If a flow meter was used, indicate if the flow meter automatically corrected for moisture content. " sqref="AA11:AA610" xr:uid="{CC4D3C10-8DD5-4981-AB19-A877D3827CBC}">
      <formula1>$AI$26:$AI$28</formula1>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isture content used in Equation 1, in hours" sqref="AC11:AC610" xr:uid="{E19F1C38-F4D2-45F0-91C9-B886E9D9B40C}">
      <formula1>0</formula1>
      <formula2>8784</formula2>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isture correction factor used in Equation 1, in hours" sqref="AE11:AE610" xr:uid="{F5DAB723-034E-42DE-99AA-0F5D4F8F4888}">
      <formula1>0</formula1>
      <formula2>8784</formula2>
    </dataValidation>
    <dataValidation type="decimal" operator="greaterThanOrEqual" allowBlank="1" showInputMessage="1" showErrorMessage="1" errorTitle="Invalid Entry" error="Value must be numeric" prompt="Enter the moisture content used in Eq. 1 in units of cubic meters water per cubic meters emitted gas (parameter fH2O)_x000a_" sqref="AB11:AB610" xr:uid="{80801A24-6DBB-4D92-9FC5-A7B120C9364C}">
      <formula1>-5000000000</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Ventilation Monitoring Point" prompt="Select the ventilation monitoring point" sqref="B12:B610" xr:uid="{DC86EEAF-EE8C-4E91-A9A2-28784CD86A9A}">
      <formula1>IF($B$9="",wbnav3,CMPS)</formula1>
    </dataValidation>
    <dataValidation type="list" showInputMessage="1" showErrorMessage="1" sqref="B11" xr:uid="{2754F58E-5EE0-4683-B0A9-8894F3E5634C}">
      <formula1>IF($B$9="",wbnav3,CMPS)</formula1>
    </dataValidation>
    <dataValidation type="list" showInputMessage="1" showErrorMessage="1" errorTitle="Out of Range" error="You must first select a Quarter, then enter a date occuring after the Start Date and during the selected quarter of the reporting year." promptTitle="Method for flow rate" prompt="Select the method used to determine flow rate" sqref="G11:G610" xr:uid="{3BAED207-93C0-4039-9519-A4AA9D12ABF2}">
      <formula1>Methods</formula1>
    </dataValidation>
    <dataValidation type="list" showInputMessage="1" showErrorMessage="1" errorTitle="Invalid Entry" error="You must first select a Quarter, then enter a date occuring after the Start Date and during the selected quarter of the reporting year and in blue cells only." promptTitle="Method - Concentration" prompt="Select the method used to determine methane concentration" sqref="O11:O610" xr:uid="{49EAFBF8-A4A0-402A-B8D2-8AC5E6BA22FB}">
      <formula1>Methods</formula1>
    </dataValidation>
    <dataValidation showInputMessage="1" showErrorMessage="1" errorTitle="Out of Range" error="You must first select a Quarter, then enter a date occuring after the Start Date and during the selected quarter of the reporting year." promptTitle="Number of days" prompt="Calculate of enter the number of full days with active ventilation" sqref="F11:F610" xr:uid="{37FE0F17-BE89-48E8-8038-85AA28289C8E}"/>
    <dataValidation type="decimal" operator="greaterThanOrEqual" allowBlank="1" showInputMessage="1" showErrorMessage="1" error="Value must be numeric" prompt="Enter the temperature used in Eq. 3 in °C (parameter T)" sqref="V11:V610" xr:uid="{09A7B641-EA3E-4F8B-B1E6-72B49033CFD1}">
      <formula1>-500000000</formula1>
    </dataValidation>
    <dataValidation type="decimal" operator="greaterThanOrEqual" allowBlank="1" showInputMessage="1" showErrorMessage="1" error="Value must be numeric" prompt="Enter the pressure used in Eq. 3 in units of Pa (parameter P)" sqref="X11:X610" xr:uid="{81911807-BE14-4342-8BC1-BABFD0F67602}">
      <formula1>-500000000</formula1>
    </dataValidation>
    <dataValidation type="decimal" operator="greaterThanOrEqual" allowBlank="1" showInputMessage="1" showErrorMessage="1" errorTitle="Invalid Entry" error="Value must be greater than or equal to zero." prompt="Data is automatically entered into this cell based on the inputs of Eq. 1" sqref="AF11:AF610" xr:uid="{7C61F8D3-D644-41D5-8976-CDB8A660FADD}">
      <formula1>0</formula1>
    </dataValidation>
    <dataValidation type="decimal" operator="greaterThanOrEqual" allowBlank="1" showInputMessage="1" showErrorMessage="1" errorTitle="Invalid Entry" error="Value must be numeric" promptTitle="Moisture Correction Factor" prompt="This data is automatically filled in based on if the flow meter used standardizes conditions or if flow rate and CH4 concentration are taken on a different basis." sqref="AD11:AD610" xr:uid="{0DA37441-4C6F-47B7-8324-CD4FB3B9E39A}">
      <formula1>-5000000000</formula1>
    </dataValidation>
    <dataValidation showInputMessage="1" showErrorMessage="1" errorTitle="Out of Range" error="You must first select a Quarter, then enter a date prior to the Stop Date and during the selected quarter of the reporting year." promptTitle="Start Date" prompt="Enter the date when active ventilation of mining operations started" sqref="D11:D610" xr:uid="{A16F4087-B95E-40CE-AC01-51D59CF59C74}"/>
    <dataValidation type="list" showInputMessage="1" showErrorMessage="1" sqref="C11:C610" xr:uid="{989C57E5-E53A-4061-AE42-27275DC045BE}">
      <formula1>"January, February, March, April, May, June, July, August, September, October, November, December"</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DBEB7-202F-474F-8002-13387D6F0F71}">
  <sheetPr>
    <tabColor theme="3" tint="0.499984740745262"/>
  </sheetPr>
  <dimension ref="A1:AD609"/>
  <sheetViews>
    <sheetView zoomScale="80" zoomScaleNormal="80" workbookViewId="0"/>
  </sheetViews>
  <sheetFormatPr defaultColWidth="9.08984375" defaultRowHeight="14.5" x14ac:dyDescent="0.35"/>
  <cols>
    <col min="1" max="1" width="5" style="131" bestFit="1" customWidth="1"/>
    <col min="2" max="2" width="38.08984375" style="131" customWidth="1"/>
    <col min="3" max="3" width="16.36328125" style="131" customWidth="1"/>
    <col min="4" max="6" width="15.6328125" style="131" customWidth="1"/>
    <col min="7" max="7" width="54.453125" style="131" customWidth="1"/>
    <col min="8" max="11" width="30.6328125" style="131" customWidth="1"/>
    <col min="12" max="12" width="21.08984375" style="131" customWidth="1"/>
    <col min="13" max="13" width="25.36328125" style="131" customWidth="1"/>
    <col min="14" max="14" width="22" style="131" customWidth="1"/>
    <col min="15" max="15" width="16.453125" style="131" customWidth="1"/>
    <col min="16" max="17" width="30.6328125" style="131" customWidth="1"/>
    <col min="18" max="18" width="33" style="165" customWidth="1"/>
    <col min="19" max="19" width="30.6328125" style="165" customWidth="1"/>
    <col min="20" max="21" width="34.6328125" style="131" customWidth="1"/>
    <col min="22" max="24" width="30.6328125" style="131" customWidth="1"/>
    <col min="25" max="25" width="32.453125" style="131" customWidth="1"/>
    <col min="26" max="26" width="30.6328125" customWidth="1"/>
    <col min="27" max="27" width="21.08984375" customWidth="1"/>
    <col min="28" max="28" width="13.453125" style="131" customWidth="1"/>
    <col min="29" max="29" width="87.6328125" hidden="1" customWidth="1"/>
    <col min="30" max="30" width="85.453125" hidden="1" customWidth="1"/>
    <col min="31" max="35" width="4.453125" customWidth="1"/>
    <col min="36" max="36" width="6.6328125" customWidth="1"/>
  </cols>
  <sheetData>
    <row r="1" spans="1:30" ht="14.9" customHeight="1" x14ac:dyDescent="0.35">
      <c r="B1" s="132" t="s">
        <v>177</v>
      </c>
      <c r="C1" s="133"/>
      <c r="D1" s="133"/>
      <c r="E1" s="133"/>
      <c r="F1" s="133"/>
      <c r="G1" s="133"/>
      <c r="H1" s="136"/>
      <c r="I1" s="136"/>
      <c r="J1" s="136"/>
      <c r="K1" s="136"/>
      <c r="L1" s="136"/>
      <c r="M1" s="136"/>
      <c r="N1" s="136"/>
      <c r="O1" s="136"/>
      <c r="P1" s="136"/>
      <c r="Q1" s="136"/>
      <c r="R1" s="136"/>
      <c r="S1" s="136"/>
      <c r="T1" s="156"/>
      <c r="U1" s="156"/>
      <c r="V1" s="156"/>
      <c r="W1" s="136"/>
      <c r="X1" s="136"/>
      <c r="Y1" s="136"/>
      <c r="Z1" s="3"/>
    </row>
    <row r="2" spans="1:30" x14ac:dyDescent="0.35">
      <c r="B2" s="325"/>
      <c r="C2" s="325"/>
      <c r="D2" s="137"/>
      <c r="E2" s="136"/>
      <c r="F2" s="136"/>
      <c r="G2" s="136"/>
      <c r="H2" s="136"/>
      <c r="I2" s="136"/>
      <c r="J2" s="136"/>
      <c r="K2" s="136"/>
      <c r="L2" s="136"/>
      <c r="M2" s="136"/>
      <c r="N2" s="136"/>
      <c r="O2" s="136"/>
      <c r="P2" s="136"/>
      <c r="Q2" s="136"/>
      <c r="R2" s="136"/>
      <c r="S2" s="136"/>
      <c r="T2" s="156"/>
      <c r="U2" s="156"/>
      <c r="V2" s="156"/>
      <c r="W2" s="136"/>
      <c r="X2" s="136"/>
      <c r="Y2" s="136"/>
      <c r="Z2" s="3"/>
    </row>
    <row r="3" spans="1:30" x14ac:dyDescent="0.35">
      <c r="B3" s="138" t="s">
        <v>41</v>
      </c>
      <c r="C3" s="133"/>
      <c r="D3" s="133"/>
      <c r="E3" s="133"/>
      <c r="F3" s="133"/>
      <c r="G3" s="133"/>
      <c r="H3" s="136"/>
      <c r="I3" s="136"/>
      <c r="J3" s="136"/>
      <c r="K3" s="136"/>
      <c r="L3" s="136"/>
      <c r="M3" s="136"/>
      <c r="N3" s="136"/>
      <c r="O3" s="136"/>
      <c r="P3" s="136"/>
      <c r="Q3" s="136"/>
      <c r="R3" s="136"/>
      <c r="S3" s="136"/>
      <c r="T3" s="156"/>
      <c r="U3" s="156"/>
      <c r="V3" s="156"/>
      <c r="W3" s="136"/>
      <c r="X3" s="136"/>
      <c r="Y3" s="136"/>
      <c r="Z3" s="3"/>
    </row>
    <row r="4" spans="1:30" ht="364.5" customHeight="1" x14ac:dyDescent="0.35">
      <c r="B4" s="338" t="s">
        <v>457</v>
      </c>
      <c r="C4" s="339"/>
      <c r="D4" s="339"/>
      <c r="E4" s="339"/>
      <c r="F4" s="339"/>
      <c r="G4" s="340"/>
      <c r="H4" s="136"/>
      <c r="I4" s="136"/>
      <c r="J4" s="136"/>
      <c r="K4" s="136"/>
      <c r="L4" s="136"/>
      <c r="M4" s="136"/>
      <c r="N4" s="136"/>
      <c r="O4" s="136"/>
      <c r="P4" s="136"/>
      <c r="Q4" s="136"/>
      <c r="R4" s="136"/>
      <c r="S4" s="136"/>
      <c r="T4" s="156"/>
      <c r="U4" s="156"/>
      <c r="V4" s="156"/>
      <c r="W4" s="136"/>
      <c r="X4" s="136"/>
      <c r="Y4" s="136"/>
      <c r="Z4" s="3"/>
    </row>
    <row r="5" spans="1:30" x14ac:dyDescent="0.35">
      <c r="A5" s="136"/>
      <c r="B5" s="136"/>
      <c r="C5" s="157"/>
      <c r="D5" s="157"/>
      <c r="E5" s="158"/>
      <c r="F5" s="158"/>
      <c r="G5" s="158"/>
      <c r="H5" s="136"/>
      <c r="I5" s="136"/>
      <c r="J5" s="144"/>
      <c r="K5" s="144"/>
      <c r="L5" s="144"/>
      <c r="M5" s="136"/>
      <c r="N5" s="136"/>
      <c r="O5" s="136"/>
      <c r="P5" s="136"/>
      <c r="Q5" s="136"/>
      <c r="R5" s="136"/>
      <c r="S5" s="136"/>
      <c r="T5" s="156"/>
      <c r="U5" s="156"/>
      <c r="V5" s="156"/>
      <c r="W5" s="136"/>
      <c r="X5" s="136"/>
      <c r="Y5" s="136"/>
      <c r="Z5" s="3"/>
    </row>
    <row r="6" spans="1:30" ht="62.15" customHeight="1" x14ac:dyDescent="0.35">
      <c r="A6" s="159" t="s">
        <v>178</v>
      </c>
      <c r="B6" s="337" t="s">
        <v>179</v>
      </c>
      <c r="C6" s="337"/>
      <c r="D6" s="337"/>
      <c r="E6" s="337"/>
      <c r="F6" s="160" t="s">
        <v>16</v>
      </c>
      <c r="G6" s="161" t="s">
        <v>180</v>
      </c>
      <c r="H6" s="166"/>
      <c r="I6" s="166"/>
      <c r="L6" s="167"/>
      <c r="M6" s="136"/>
      <c r="N6" s="136"/>
      <c r="O6" s="136"/>
      <c r="P6" s="136"/>
      <c r="Q6" s="136"/>
      <c r="R6" s="168"/>
      <c r="S6" s="168"/>
      <c r="T6" s="156"/>
      <c r="U6" s="156"/>
      <c r="V6" s="169"/>
      <c r="W6" s="168"/>
      <c r="X6" s="168"/>
      <c r="Y6" s="168"/>
      <c r="Z6" s="18"/>
    </row>
    <row r="7" spans="1:30" x14ac:dyDescent="0.35">
      <c r="A7" s="170"/>
      <c r="B7" s="171" t="s">
        <v>44</v>
      </c>
      <c r="C7" s="171" t="s">
        <v>45</v>
      </c>
      <c r="D7" s="171" t="s">
        <v>70</v>
      </c>
      <c r="E7" s="171" t="s">
        <v>71</v>
      </c>
      <c r="F7" s="59" t="s">
        <v>72</v>
      </c>
      <c r="G7" s="171" t="s">
        <v>73</v>
      </c>
      <c r="H7" s="171" t="s">
        <v>74</v>
      </c>
      <c r="I7" s="171" t="s">
        <v>75</v>
      </c>
      <c r="J7" s="171" t="s">
        <v>76</v>
      </c>
      <c r="K7" s="171" t="s">
        <v>77</v>
      </c>
      <c r="L7" s="171" t="s">
        <v>110</v>
      </c>
      <c r="M7" s="171" t="s">
        <v>111</v>
      </c>
      <c r="N7" s="171" t="s">
        <v>112</v>
      </c>
      <c r="O7" s="171" t="s">
        <v>113</v>
      </c>
      <c r="P7" s="171" t="s">
        <v>114</v>
      </c>
      <c r="Q7" s="171" t="s">
        <v>115</v>
      </c>
      <c r="R7" s="171" t="s">
        <v>116</v>
      </c>
      <c r="S7" s="171" t="s">
        <v>117</v>
      </c>
      <c r="T7" s="171" t="s">
        <v>118</v>
      </c>
      <c r="U7" s="171" t="s">
        <v>119</v>
      </c>
      <c r="V7" s="171" t="s">
        <v>120</v>
      </c>
      <c r="W7" s="171" t="s">
        <v>121</v>
      </c>
      <c r="X7" s="171" t="s">
        <v>122</v>
      </c>
      <c r="Y7" s="171" t="s">
        <v>123</v>
      </c>
      <c r="Z7" s="59" t="s">
        <v>124</v>
      </c>
      <c r="AA7" s="59" t="s">
        <v>125</v>
      </c>
      <c r="AD7" s="114"/>
    </row>
    <row r="8" spans="1:30" ht="150" customHeight="1" x14ac:dyDescent="0.35">
      <c r="A8" s="170"/>
      <c r="B8" s="343" t="s">
        <v>441</v>
      </c>
      <c r="C8" s="343" t="s">
        <v>53</v>
      </c>
      <c r="D8" s="172" t="s">
        <v>181</v>
      </c>
      <c r="E8" s="172"/>
      <c r="F8" s="354" t="s">
        <v>182</v>
      </c>
      <c r="G8" s="335" t="s">
        <v>466</v>
      </c>
      <c r="H8" s="335" t="s">
        <v>183</v>
      </c>
      <c r="I8" s="335" t="s">
        <v>465</v>
      </c>
      <c r="J8" s="335" t="s">
        <v>184</v>
      </c>
      <c r="K8" s="344" t="s">
        <v>185</v>
      </c>
      <c r="L8" s="344" t="s">
        <v>186</v>
      </c>
      <c r="M8" s="344" t="s">
        <v>187</v>
      </c>
      <c r="N8" s="346" t="s">
        <v>188</v>
      </c>
      <c r="O8" s="347"/>
      <c r="P8" s="348" t="s">
        <v>189</v>
      </c>
      <c r="Q8" s="350" t="s">
        <v>190</v>
      </c>
      <c r="R8" s="328" t="s">
        <v>191</v>
      </c>
      <c r="S8" s="330" t="s">
        <v>192</v>
      </c>
      <c r="T8" s="331" t="s">
        <v>193</v>
      </c>
      <c r="U8" s="331" t="s">
        <v>194</v>
      </c>
      <c r="V8" s="333" t="s">
        <v>195</v>
      </c>
      <c r="W8" s="333" t="s">
        <v>196</v>
      </c>
      <c r="X8" s="352" t="s">
        <v>197</v>
      </c>
      <c r="Y8" s="333" t="s">
        <v>198</v>
      </c>
      <c r="Z8" s="326" t="s">
        <v>199</v>
      </c>
      <c r="AA8" s="341" t="s">
        <v>200</v>
      </c>
      <c r="AC8" s="18"/>
      <c r="AD8" s="18"/>
    </row>
    <row r="9" spans="1:30" ht="35.25" customHeight="1" x14ac:dyDescent="0.35">
      <c r="A9" s="146"/>
      <c r="B9" s="343"/>
      <c r="C9" s="343"/>
      <c r="D9" s="173" t="s">
        <v>158</v>
      </c>
      <c r="E9" s="173" t="s">
        <v>159</v>
      </c>
      <c r="F9" s="355"/>
      <c r="G9" s="336"/>
      <c r="H9" s="336"/>
      <c r="I9" s="336"/>
      <c r="J9" s="336"/>
      <c r="K9" s="345"/>
      <c r="L9" s="345"/>
      <c r="M9" s="345"/>
      <c r="N9" s="174" t="s">
        <v>158</v>
      </c>
      <c r="O9" s="175" t="s">
        <v>159</v>
      </c>
      <c r="P9" s="349"/>
      <c r="Q9" s="351"/>
      <c r="R9" s="329"/>
      <c r="S9" s="329"/>
      <c r="T9" s="332"/>
      <c r="U9" s="332"/>
      <c r="V9" s="334"/>
      <c r="W9" s="334"/>
      <c r="X9" s="353"/>
      <c r="Y9" s="334"/>
      <c r="Z9" s="327"/>
      <c r="AA9" s="342"/>
      <c r="AC9" s="4"/>
      <c r="AD9" s="4"/>
    </row>
    <row r="10" spans="1:30" x14ac:dyDescent="0.35">
      <c r="A10" s="149">
        <v>1</v>
      </c>
      <c r="B10" s="58"/>
      <c r="C10" s="58"/>
      <c r="D10" s="69"/>
      <c r="E10" s="69"/>
      <c r="F10" s="192" t="str">
        <f>IF(ISBLANK(B10),"",E10-D10+1)</f>
        <v/>
      </c>
      <c r="G10" s="117"/>
      <c r="H10" s="64"/>
      <c r="I10" s="60"/>
      <c r="J10" s="70"/>
      <c r="K10" s="82"/>
      <c r="L10" s="65"/>
      <c r="M10" s="65"/>
      <c r="N10" s="69"/>
      <c r="O10" s="69"/>
      <c r="P10" s="61"/>
      <c r="Q10" s="65"/>
      <c r="R10" s="61"/>
      <c r="S10" s="64"/>
      <c r="T10" s="61"/>
      <c r="U10" s="64"/>
      <c r="V10" s="61"/>
      <c r="W10" s="61"/>
      <c r="X10" s="61"/>
      <c r="Y10" s="64"/>
      <c r="Z10" s="190" t="str">
        <f t="shared" ref="Z10:Z12" si="0">IF(ISBLANK(B10),"",IF(X10=0,1,(IF(V10="Flow rate was measured on a dry basis and CH4 concentration was measured on a wet basis",1/(1-X10),1-X10))))</f>
        <v/>
      </c>
      <c r="AA10" s="191" t="str">
        <f>IF(ISBLANK(B10),"",IF(I10="scm/m",F10*(H10*Z10*(IF(K10="Monitored using continuous emissions monitoring systems (CEMS)",L10,P10)/100)*0.6776*1*1440*(1/1000)),F10*(H10*Z10*(IF(K10="Monitored using continuous emissions monitoring systems (CEMS)",L10,P10)/100)*0.6776*(288.706/R10)*(T10/101325)*1440*(1/1000))))</f>
        <v/>
      </c>
      <c r="AD10" s="4"/>
    </row>
    <row r="11" spans="1:30" x14ac:dyDescent="0.35">
      <c r="A11" s="149">
        <v>2</v>
      </c>
      <c r="B11" s="58"/>
      <c r="C11" s="58"/>
      <c r="D11" s="69"/>
      <c r="E11" s="69"/>
      <c r="F11" s="192" t="str">
        <f t="shared" ref="F11:F74" si="1">IF(ISBLANK(B11),"",E11-D11+1)</f>
        <v/>
      </c>
      <c r="G11" s="117"/>
      <c r="H11" s="64"/>
      <c r="I11" s="60"/>
      <c r="J11" s="70"/>
      <c r="K11" s="82"/>
      <c r="L11" s="65"/>
      <c r="M11" s="65"/>
      <c r="N11" s="69"/>
      <c r="O11" s="69"/>
      <c r="P11" s="61"/>
      <c r="Q11" s="65"/>
      <c r="R11" s="61"/>
      <c r="S11" s="64"/>
      <c r="T11" s="61"/>
      <c r="U11" s="64"/>
      <c r="V11" s="61"/>
      <c r="W11" s="61"/>
      <c r="X11" s="61"/>
      <c r="Y11" s="64"/>
      <c r="Z11" s="190" t="str">
        <f t="shared" si="0"/>
        <v/>
      </c>
      <c r="AA11" s="191" t="str">
        <f>IF(ISBLANK(B11),"",IF(I11="scm/m",F11*(H11*Z11*(IF(K11="Monitored using continuous emissions monitoring systems (CEMS)",L11,P11)/100)*0.6776*1*1440*(1/1000)),F11*(H11*Z11*(IF(K11="Monitored using continuous emissions monitoring systems (CEMS)",L11,P11)/100)*0.6776*(288.706/R11)*(T11/101325)*1440*(1/1000))))</f>
        <v/>
      </c>
      <c r="AD11" s="4"/>
    </row>
    <row r="12" spans="1:30" x14ac:dyDescent="0.35">
      <c r="A12" s="149">
        <v>3</v>
      </c>
      <c r="B12" s="58"/>
      <c r="C12" s="58"/>
      <c r="D12" s="69"/>
      <c r="E12" s="69"/>
      <c r="F12" s="192" t="str">
        <f t="shared" si="1"/>
        <v/>
      </c>
      <c r="G12" s="117"/>
      <c r="H12" s="64"/>
      <c r="I12" s="60"/>
      <c r="J12" s="70"/>
      <c r="K12" s="82"/>
      <c r="L12" s="65"/>
      <c r="M12" s="65"/>
      <c r="N12" s="69"/>
      <c r="O12" s="69"/>
      <c r="P12" s="61"/>
      <c r="Q12" s="65"/>
      <c r="R12" s="61"/>
      <c r="S12" s="64"/>
      <c r="T12" s="61"/>
      <c r="U12" s="64"/>
      <c r="V12" s="61"/>
      <c r="W12" s="61"/>
      <c r="X12" s="61"/>
      <c r="Y12" s="64"/>
      <c r="Z12" s="190" t="str">
        <f t="shared" si="0"/>
        <v/>
      </c>
      <c r="AA12" s="191" t="str">
        <f t="shared" ref="AA11:AA74" si="2">IF(ISBLANK(B12),"",IF(I12="scm/m",F12*(H12*Z12*(IF(K12="Monitored using continuous emissions monitoring systems (CEMS)",L12,P12)/100)*0.6776*1*1440*(1/1000)),F12*(H12*Z12*(IF(K12="Monitored using continuous emissions monitoring systems (CEMS)",L12,P12)/100)*0.6776*(288.706/R12)*(T12/101325)*1440*(1/1000))))</f>
        <v/>
      </c>
      <c r="AC12" s="4" t="s">
        <v>201</v>
      </c>
      <c r="AD12" s="4"/>
    </row>
    <row r="13" spans="1:30" x14ac:dyDescent="0.35">
      <c r="A13" s="149">
        <v>4</v>
      </c>
      <c r="B13" s="58"/>
      <c r="C13" s="58"/>
      <c r="D13" s="69"/>
      <c r="E13" s="69"/>
      <c r="F13" s="192" t="str">
        <f t="shared" si="1"/>
        <v/>
      </c>
      <c r="G13" s="117"/>
      <c r="H13" s="64"/>
      <c r="I13" s="60"/>
      <c r="J13" s="70"/>
      <c r="K13" s="82"/>
      <c r="L13" s="65"/>
      <c r="M13" s="65"/>
      <c r="N13" s="69"/>
      <c r="O13" s="69"/>
      <c r="P13" s="61"/>
      <c r="Q13" s="65"/>
      <c r="R13" s="61"/>
      <c r="S13" s="64"/>
      <c r="T13" s="61"/>
      <c r="U13" s="64"/>
      <c r="V13" s="61"/>
      <c r="W13" s="61"/>
      <c r="X13" s="61"/>
      <c r="Y13" s="64"/>
      <c r="Z13" s="190" t="str">
        <f>IF(ISBLANK(B13),"",IF(X13=0,1,(IF(V13="Flow rate was measured on a dry basis and CH4 concentration was measured on a wet basis",1/(1-X13),1-X13))))</f>
        <v/>
      </c>
      <c r="AA13" s="191" t="str">
        <f t="shared" si="2"/>
        <v/>
      </c>
      <c r="AC13" s="78" t="s">
        <v>170</v>
      </c>
      <c r="AD13" s="115"/>
    </row>
    <row r="14" spans="1:30" x14ac:dyDescent="0.35">
      <c r="A14" s="149">
        <v>5</v>
      </c>
      <c r="B14" s="58"/>
      <c r="C14" s="58"/>
      <c r="D14" s="69"/>
      <c r="E14" s="69"/>
      <c r="F14" s="192"/>
      <c r="G14" s="117"/>
      <c r="H14" s="64"/>
      <c r="I14" s="60"/>
      <c r="J14" s="70"/>
      <c r="K14" s="82"/>
      <c r="L14" s="65"/>
      <c r="M14" s="65"/>
      <c r="N14" s="69"/>
      <c r="O14" s="69"/>
      <c r="P14" s="61"/>
      <c r="Q14" s="65"/>
      <c r="R14" s="61"/>
      <c r="S14" s="64"/>
      <c r="T14" s="61"/>
      <c r="U14" s="64"/>
      <c r="V14" s="61"/>
      <c r="W14" s="61"/>
      <c r="X14" s="61"/>
      <c r="Y14" s="64"/>
      <c r="Z14" s="190" t="str">
        <f t="shared" ref="Z14:Z77" si="3">IF(ISBLANK(B14),"",IF(X14=0,1,(IF(V14="Flow rate was measured on a dry basis and CH4 concentration was measured on a wet basis",1/(1-X14),1-X14))))</f>
        <v/>
      </c>
      <c r="AA14" s="191" t="str">
        <f t="shared" si="2"/>
        <v/>
      </c>
      <c r="AC14" s="9" t="s">
        <v>165</v>
      </c>
      <c r="AD14" s="4"/>
    </row>
    <row r="15" spans="1:30" x14ac:dyDescent="0.35">
      <c r="A15" s="149">
        <v>6</v>
      </c>
      <c r="B15" s="58"/>
      <c r="C15" s="58"/>
      <c r="D15" s="69"/>
      <c r="E15" s="69"/>
      <c r="F15" s="192" t="str">
        <f t="shared" si="1"/>
        <v/>
      </c>
      <c r="G15" s="117"/>
      <c r="H15" s="64"/>
      <c r="I15" s="60"/>
      <c r="J15" s="70"/>
      <c r="K15" s="82"/>
      <c r="L15" s="65"/>
      <c r="M15" s="65"/>
      <c r="N15" s="69"/>
      <c r="O15" s="69"/>
      <c r="P15" s="61"/>
      <c r="Q15" s="65"/>
      <c r="R15" s="61"/>
      <c r="S15" s="64"/>
      <c r="T15" s="61"/>
      <c r="U15" s="64"/>
      <c r="V15" s="61"/>
      <c r="W15" s="61"/>
      <c r="X15" s="61"/>
      <c r="Y15" s="64"/>
      <c r="Z15" s="190" t="str">
        <f t="shared" si="3"/>
        <v/>
      </c>
      <c r="AA15" s="191" t="str">
        <f t="shared" si="2"/>
        <v/>
      </c>
      <c r="AC15" s="77" t="s">
        <v>163</v>
      </c>
      <c r="AD15" s="17"/>
    </row>
    <row r="16" spans="1:30" x14ac:dyDescent="0.35">
      <c r="A16" s="149">
        <v>7</v>
      </c>
      <c r="B16" s="58"/>
      <c r="C16" s="58"/>
      <c r="D16" s="69"/>
      <c r="E16" s="69"/>
      <c r="F16" s="192" t="str">
        <f t="shared" si="1"/>
        <v/>
      </c>
      <c r="G16" s="117"/>
      <c r="H16" s="64"/>
      <c r="I16" s="60"/>
      <c r="J16" s="70"/>
      <c r="K16" s="82"/>
      <c r="L16" s="65"/>
      <c r="M16" s="65"/>
      <c r="N16" s="69"/>
      <c r="O16" s="69"/>
      <c r="P16" s="61"/>
      <c r="Q16" s="65"/>
      <c r="R16" s="61"/>
      <c r="S16" s="64"/>
      <c r="T16" s="61"/>
      <c r="U16" s="64"/>
      <c r="V16" s="61"/>
      <c r="W16" s="61"/>
      <c r="X16" s="61"/>
      <c r="Y16" s="64"/>
      <c r="Z16" s="190" t="str">
        <f t="shared" si="3"/>
        <v/>
      </c>
      <c r="AA16" s="191" t="str">
        <f t="shared" si="2"/>
        <v/>
      </c>
      <c r="AC16" s="3" t="s">
        <v>202</v>
      </c>
      <c r="AD16" s="4"/>
    </row>
    <row r="17" spans="1:30" x14ac:dyDescent="0.35">
      <c r="A17" s="149">
        <v>8</v>
      </c>
      <c r="B17" s="58"/>
      <c r="C17" s="58"/>
      <c r="D17" s="69"/>
      <c r="E17" s="69"/>
      <c r="F17" s="192" t="str">
        <f t="shared" si="1"/>
        <v/>
      </c>
      <c r="G17" s="117"/>
      <c r="H17" s="64"/>
      <c r="I17" s="60"/>
      <c r="J17" s="70"/>
      <c r="K17" s="82"/>
      <c r="L17" s="65"/>
      <c r="M17" s="65"/>
      <c r="N17" s="69"/>
      <c r="O17" s="69"/>
      <c r="P17" s="61"/>
      <c r="Q17" s="65"/>
      <c r="R17" s="61"/>
      <c r="S17" s="64"/>
      <c r="T17" s="61"/>
      <c r="U17" s="64"/>
      <c r="V17" s="61"/>
      <c r="W17" s="61"/>
      <c r="X17" s="61"/>
      <c r="Y17" s="64"/>
      <c r="Z17" s="190" t="str">
        <f t="shared" si="3"/>
        <v/>
      </c>
      <c r="AA17" s="191" t="str">
        <f t="shared" si="2"/>
        <v/>
      </c>
      <c r="AC17" s="78" t="s">
        <v>169</v>
      </c>
      <c r="AD17" s="115"/>
    </row>
    <row r="18" spans="1:30" x14ac:dyDescent="0.35">
      <c r="A18" s="149">
        <v>9</v>
      </c>
      <c r="B18" s="58"/>
      <c r="C18" s="58"/>
      <c r="D18" s="69"/>
      <c r="E18" s="69"/>
      <c r="F18" s="192" t="str">
        <f t="shared" si="1"/>
        <v/>
      </c>
      <c r="G18" s="117"/>
      <c r="H18" s="64"/>
      <c r="I18" s="60"/>
      <c r="J18" s="70"/>
      <c r="K18" s="82"/>
      <c r="L18" s="65"/>
      <c r="M18" s="65"/>
      <c r="N18" s="69"/>
      <c r="O18" s="69"/>
      <c r="P18" s="61"/>
      <c r="Q18" s="65"/>
      <c r="R18" s="61"/>
      <c r="S18" s="64"/>
      <c r="T18" s="61"/>
      <c r="U18" s="64"/>
      <c r="V18" s="61"/>
      <c r="W18" s="61"/>
      <c r="X18" s="61"/>
      <c r="Y18" s="64"/>
      <c r="Z18" s="190" t="str">
        <f t="shared" si="3"/>
        <v/>
      </c>
      <c r="AA18" s="191" t="str">
        <f t="shared" si="2"/>
        <v/>
      </c>
      <c r="AC18" s="9" t="s">
        <v>162</v>
      </c>
      <c r="AD18" s="4"/>
    </row>
    <row r="19" spans="1:30" x14ac:dyDescent="0.35">
      <c r="A19" s="149">
        <v>10</v>
      </c>
      <c r="B19" s="58"/>
      <c r="C19" s="58"/>
      <c r="D19" s="69"/>
      <c r="E19" s="69"/>
      <c r="F19" s="192" t="str">
        <f t="shared" si="1"/>
        <v/>
      </c>
      <c r="G19" s="117"/>
      <c r="H19" s="64"/>
      <c r="I19" s="60"/>
      <c r="J19" s="70"/>
      <c r="K19" s="82"/>
      <c r="L19" s="65"/>
      <c r="M19" s="65"/>
      <c r="N19" s="69"/>
      <c r="O19" s="69"/>
      <c r="P19" s="61"/>
      <c r="Q19" s="65"/>
      <c r="R19" s="61"/>
      <c r="S19" s="64"/>
      <c r="T19" s="61"/>
      <c r="U19" s="64"/>
      <c r="V19" s="61"/>
      <c r="W19" s="61"/>
      <c r="X19" s="61"/>
      <c r="Y19" s="64"/>
      <c r="Z19" s="190" t="str">
        <f t="shared" si="3"/>
        <v/>
      </c>
      <c r="AA19" s="191" t="str">
        <f t="shared" si="2"/>
        <v/>
      </c>
      <c r="AC19" s="9" t="s">
        <v>167</v>
      </c>
      <c r="AD19" s="4"/>
    </row>
    <row r="20" spans="1:30" x14ac:dyDescent="0.35">
      <c r="A20" s="149">
        <v>11</v>
      </c>
      <c r="B20" s="58"/>
      <c r="C20" s="58"/>
      <c r="D20" s="69"/>
      <c r="E20" s="69"/>
      <c r="F20" s="192" t="str">
        <f t="shared" si="1"/>
        <v/>
      </c>
      <c r="G20" s="117"/>
      <c r="H20" s="64"/>
      <c r="I20" s="60"/>
      <c r="J20" s="70"/>
      <c r="K20" s="82"/>
      <c r="L20" s="65"/>
      <c r="M20" s="65"/>
      <c r="N20" s="69"/>
      <c r="O20" s="69"/>
      <c r="P20" s="61"/>
      <c r="Q20" s="65"/>
      <c r="R20" s="61"/>
      <c r="S20" s="64"/>
      <c r="T20" s="61"/>
      <c r="U20" s="64"/>
      <c r="V20" s="61"/>
      <c r="W20" s="61"/>
      <c r="X20" s="61"/>
      <c r="Y20" s="64"/>
      <c r="Z20" s="190" t="str">
        <f t="shared" si="3"/>
        <v/>
      </c>
      <c r="AA20" s="191" t="str">
        <f t="shared" si="2"/>
        <v/>
      </c>
      <c r="AC20" s="77" t="s">
        <v>164</v>
      </c>
      <c r="AD20" s="17"/>
    </row>
    <row r="21" spans="1:30" x14ac:dyDescent="0.35">
      <c r="A21" s="149">
        <v>12</v>
      </c>
      <c r="B21" s="58"/>
      <c r="C21" s="58"/>
      <c r="D21" s="69"/>
      <c r="E21" s="69"/>
      <c r="F21" s="192" t="str">
        <f t="shared" si="1"/>
        <v/>
      </c>
      <c r="G21" s="117"/>
      <c r="H21" s="64"/>
      <c r="I21" s="60"/>
      <c r="J21" s="70"/>
      <c r="K21" s="82"/>
      <c r="L21" s="65"/>
      <c r="M21" s="65"/>
      <c r="N21" s="69"/>
      <c r="O21" s="69"/>
      <c r="P21" s="61"/>
      <c r="Q21" s="65"/>
      <c r="R21" s="61"/>
      <c r="S21" s="64"/>
      <c r="T21" s="61"/>
      <c r="U21" s="64"/>
      <c r="V21" s="61"/>
      <c r="W21" s="61"/>
      <c r="X21" s="61"/>
      <c r="Y21" s="64"/>
      <c r="Z21" s="190" t="str">
        <f t="shared" si="3"/>
        <v/>
      </c>
      <c r="AA21" s="191" t="str">
        <f t="shared" si="2"/>
        <v/>
      </c>
      <c r="AC21" s="4"/>
      <c r="AD21" s="4"/>
    </row>
    <row r="22" spans="1:30" x14ac:dyDescent="0.35">
      <c r="A22" s="149">
        <v>13</v>
      </c>
      <c r="B22" s="58"/>
      <c r="C22" s="58"/>
      <c r="D22" s="69"/>
      <c r="E22" s="69"/>
      <c r="F22" s="192" t="str">
        <f t="shared" si="1"/>
        <v/>
      </c>
      <c r="G22" s="117"/>
      <c r="H22" s="64"/>
      <c r="I22" s="60"/>
      <c r="J22" s="70"/>
      <c r="K22" s="82"/>
      <c r="L22" s="65"/>
      <c r="M22" s="65"/>
      <c r="N22" s="69"/>
      <c r="O22" s="69"/>
      <c r="P22" s="61"/>
      <c r="Q22" s="65"/>
      <c r="R22" s="61"/>
      <c r="S22" s="64"/>
      <c r="T22" s="61"/>
      <c r="U22" s="64"/>
      <c r="V22" s="61"/>
      <c r="W22" s="61"/>
      <c r="X22" s="61"/>
      <c r="Y22" s="64"/>
      <c r="Z22" s="190" t="str">
        <f t="shared" si="3"/>
        <v/>
      </c>
      <c r="AA22" s="191" t="str">
        <f t="shared" si="2"/>
        <v/>
      </c>
      <c r="AC22" s="4"/>
      <c r="AD22" s="4"/>
    </row>
    <row r="23" spans="1:30" x14ac:dyDescent="0.35">
      <c r="A23" s="149">
        <v>14</v>
      </c>
      <c r="B23" s="58"/>
      <c r="C23" s="58"/>
      <c r="D23" s="69"/>
      <c r="E23" s="69"/>
      <c r="F23" s="192" t="str">
        <f t="shared" si="1"/>
        <v/>
      </c>
      <c r="G23" s="117"/>
      <c r="H23" s="64"/>
      <c r="I23" s="60"/>
      <c r="J23" s="70"/>
      <c r="K23" s="82"/>
      <c r="L23" s="65"/>
      <c r="M23" s="65"/>
      <c r="N23" s="69"/>
      <c r="O23" s="69"/>
      <c r="P23" s="61"/>
      <c r="Q23" s="65"/>
      <c r="R23" s="61"/>
      <c r="S23" s="64"/>
      <c r="T23" s="61"/>
      <c r="U23" s="64"/>
      <c r="V23" s="61"/>
      <c r="W23" s="61"/>
      <c r="X23" s="61"/>
      <c r="Y23" s="64"/>
      <c r="Z23" s="190" t="str">
        <f t="shared" si="3"/>
        <v/>
      </c>
      <c r="AA23" s="191" t="str">
        <f t="shared" si="2"/>
        <v/>
      </c>
      <c r="AC23" s="4"/>
      <c r="AD23" s="4"/>
    </row>
    <row r="24" spans="1:30" x14ac:dyDescent="0.35">
      <c r="A24" s="149">
        <v>15</v>
      </c>
      <c r="B24" s="58"/>
      <c r="C24" s="58"/>
      <c r="D24" s="69"/>
      <c r="E24" s="69"/>
      <c r="F24" s="192" t="str">
        <f t="shared" si="1"/>
        <v/>
      </c>
      <c r="G24" s="117"/>
      <c r="H24" s="64"/>
      <c r="I24" s="60"/>
      <c r="J24" s="70"/>
      <c r="K24" s="82"/>
      <c r="L24" s="65"/>
      <c r="M24" s="65"/>
      <c r="N24" s="69"/>
      <c r="O24" s="69"/>
      <c r="P24" s="61"/>
      <c r="Q24" s="65"/>
      <c r="R24" s="61"/>
      <c r="S24" s="64"/>
      <c r="T24" s="61"/>
      <c r="U24" s="64"/>
      <c r="V24" s="61"/>
      <c r="W24" s="61"/>
      <c r="X24" s="61"/>
      <c r="Y24" s="64"/>
      <c r="Z24" s="190" t="str">
        <f t="shared" si="3"/>
        <v/>
      </c>
      <c r="AA24" s="191" t="str">
        <f t="shared" si="2"/>
        <v/>
      </c>
      <c r="AC24" s="4"/>
      <c r="AD24" s="4"/>
    </row>
    <row r="25" spans="1:30" x14ac:dyDescent="0.35">
      <c r="A25" s="149">
        <v>16</v>
      </c>
      <c r="B25" s="58"/>
      <c r="C25" s="58"/>
      <c r="D25" s="69"/>
      <c r="E25" s="69"/>
      <c r="F25" s="192" t="str">
        <f t="shared" si="1"/>
        <v/>
      </c>
      <c r="G25" s="117"/>
      <c r="H25" s="64"/>
      <c r="I25" s="60"/>
      <c r="J25" s="70"/>
      <c r="K25" s="82"/>
      <c r="L25" s="65"/>
      <c r="M25" s="65"/>
      <c r="N25" s="69"/>
      <c r="O25" s="69"/>
      <c r="P25" s="61"/>
      <c r="Q25" s="65"/>
      <c r="R25" s="61"/>
      <c r="S25" s="64"/>
      <c r="T25" s="61"/>
      <c r="U25" s="64"/>
      <c r="V25" s="61"/>
      <c r="W25" s="61"/>
      <c r="X25" s="61"/>
      <c r="Y25" s="64"/>
      <c r="Z25" s="190" t="str">
        <f t="shared" si="3"/>
        <v/>
      </c>
      <c r="AA25" s="191" t="str">
        <f t="shared" si="2"/>
        <v/>
      </c>
      <c r="AC25" s="4"/>
      <c r="AD25" s="4"/>
    </row>
    <row r="26" spans="1:30" x14ac:dyDescent="0.35">
      <c r="A26" s="149">
        <v>17</v>
      </c>
      <c r="B26" s="58"/>
      <c r="C26" s="58"/>
      <c r="D26" s="69"/>
      <c r="E26" s="69"/>
      <c r="F26" s="192" t="str">
        <f t="shared" si="1"/>
        <v/>
      </c>
      <c r="G26" s="117"/>
      <c r="H26" s="64"/>
      <c r="I26" s="60"/>
      <c r="J26" s="70"/>
      <c r="K26" s="82"/>
      <c r="L26" s="65"/>
      <c r="M26" s="65"/>
      <c r="N26" s="69"/>
      <c r="O26" s="69"/>
      <c r="P26" s="61"/>
      <c r="Q26" s="65"/>
      <c r="R26" s="61"/>
      <c r="S26" s="64"/>
      <c r="T26" s="61"/>
      <c r="U26" s="64"/>
      <c r="V26" s="61"/>
      <c r="W26" s="61"/>
      <c r="X26" s="61"/>
      <c r="Y26" s="64"/>
      <c r="Z26" s="190" t="str">
        <f t="shared" si="3"/>
        <v/>
      </c>
      <c r="AA26" s="191" t="str">
        <f t="shared" si="2"/>
        <v/>
      </c>
      <c r="AC26" s="4"/>
      <c r="AD26" s="4"/>
    </row>
    <row r="27" spans="1:30" x14ac:dyDescent="0.35">
      <c r="A27" s="149">
        <v>18</v>
      </c>
      <c r="B27" s="58"/>
      <c r="C27" s="58"/>
      <c r="D27" s="69"/>
      <c r="E27" s="69"/>
      <c r="F27" s="192" t="str">
        <f t="shared" si="1"/>
        <v/>
      </c>
      <c r="G27" s="117"/>
      <c r="H27" s="64"/>
      <c r="I27" s="60"/>
      <c r="J27" s="70"/>
      <c r="K27" s="82"/>
      <c r="L27" s="65"/>
      <c r="M27" s="65"/>
      <c r="N27" s="69"/>
      <c r="O27" s="69"/>
      <c r="P27" s="61"/>
      <c r="Q27" s="65"/>
      <c r="R27" s="61"/>
      <c r="S27" s="64"/>
      <c r="T27" s="61"/>
      <c r="U27" s="64"/>
      <c r="V27" s="61"/>
      <c r="W27" s="61"/>
      <c r="X27" s="61"/>
      <c r="Y27" s="64"/>
      <c r="Z27" s="190" t="str">
        <f t="shared" si="3"/>
        <v/>
      </c>
      <c r="AA27" s="191" t="str">
        <f t="shared" si="2"/>
        <v/>
      </c>
      <c r="AC27" s="4"/>
      <c r="AD27" s="4"/>
    </row>
    <row r="28" spans="1:30" x14ac:dyDescent="0.35">
      <c r="A28" s="149">
        <v>19</v>
      </c>
      <c r="B28" s="58"/>
      <c r="C28" s="58"/>
      <c r="D28" s="69"/>
      <c r="E28" s="69"/>
      <c r="F28" s="192" t="str">
        <f t="shared" si="1"/>
        <v/>
      </c>
      <c r="G28" s="117"/>
      <c r="H28" s="64"/>
      <c r="I28" s="60"/>
      <c r="J28" s="70"/>
      <c r="K28" s="82"/>
      <c r="L28" s="65"/>
      <c r="M28" s="65"/>
      <c r="N28" s="69"/>
      <c r="O28" s="69"/>
      <c r="P28" s="61"/>
      <c r="Q28" s="65"/>
      <c r="R28" s="61"/>
      <c r="S28" s="64"/>
      <c r="T28" s="61"/>
      <c r="U28" s="64"/>
      <c r="V28" s="61"/>
      <c r="W28" s="61"/>
      <c r="X28" s="61"/>
      <c r="Y28" s="64"/>
      <c r="Z28" s="190" t="str">
        <f t="shared" si="3"/>
        <v/>
      </c>
      <c r="AA28" s="191" t="str">
        <f t="shared" si="2"/>
        <v/>
      </c>
      <c r="AC28" s="4"/>
      <c r="AD28" s="4"/>
    </row>
    <row r="29" spans="1:30" x14ac:dyDescent="0.35">
      <c r="A29" s="149">
        <v>20</v>
      </c>
      <c r="B29" s="58"/>
      <c r="C29" s="58"/>
      <c r="D29" s="69"/>
      <c r="E29" s="69"/>
      <c r="F29" s="192" t="str">
        <f t="shared" si="1"/>
        <v/>
      </c>
      <c r="G29" s="117"/>
      <c r="H29" s="64"/>
      <c r="I29" s="60"/>
      <c r="J29" s="70"/>
      <c r="K29" s="82"/>
      <c r="L29" s="65"/>
      <c r="M29" s="65"/>
      <c r="N29" s="69"/>
      <c r="O29" s="69"/>
      <c r="P29" s="61"/>
      <c r="Q29" s="65"/>
      <c r="R29" s="61"/>
      <c r="S29" s="64"/>
      <c r="T29" s="61"/>
      <c r="U29" s="64"/>
      <c r="V29" s="61"/>
      <c r="W29" s="61"/>
      <c r="X29" s="61"/>
      <c r="Y29" s="64"/>
      <c r="Z29" s="190" t="str">
        <f t="shared" si="3"/>
        <v/>
      </c>
      <c r="AA29" s="191" t="str">
        <f t="shared" si="2"/>
        <v/>
      </c>
      <c r="AC29" s="4"/>
      <c r="AD29" s="4"/>
    </row>
    <row r="30" spans="1:30" x14ac:dyDescent="0.35">
      <c r="A30" s="149">
        <v>21</v>
      </c>
      <c r="B30" s="58"/>
      <c r="C30" s="58"/>
      <c r="D30" s="69"/>
      <c r="E30" s="69"/>
      <c r="F30" s="192" t="str">
        <f t="shared" si="1"/>
        <v/>
      </c>
      <c r="G30" s="117"/>
      <c r="H30" s="64"/>
      <c r="I30" s="60"/>
      <c r="J30" s="70"/>
      <c r="K30" s="82"/>
      <c r="L30" s="65"/>
      <c r="M30" s="65"/>
      <c r="N30" s="69"/>
      <c r="O30" s="69"/>
      <c r="P30" s="61"/>
      <c r="Q30" s="65"/>
      <c r="R30" s="61"/>
      <c r="S30" s="64"/>
      <c r="T30" s="61"/>
      <c r="U30" s="64"/>
      <c r="V30" s="61"/>
      <c r="W30" s="61"/>
      <c r="X30" s="61"/>
      <c r="Y30" s="64"/>
      <c r="Z30" s="190" t="str">
        <f t="shared" si="3"/>
        <v/>
      </c>
      <c r="AA30" s="191" t="str">
        <f t="shared" si="2"/>
        <v/>
      </c>
      <c r="AC30" s="4"/>
      <c r="AD30" s="4"/>
    </row>
    <row r="31" spans="1:30" x14ac:dyDescent="0.35">
      <c r="A31" s="149">
        <v>22</v>
      </c>
      <c r="B31" s="58"/>
      <c r="C31" s="58"/>
      <c r="D31" s="69"/>
      <c r="E31" s="69"/>
      <c r="F31" s="192" t="str">
        <f t="shared" si="1"/>
        <v/>
      </c>
      <c r="G31" s="117"/>
      <c r="H31" s="64"/>
      <c r="I31" s="60"/>
      <c r="J31" s="70"/>
      <c r="K31" s="82"/>
      <c r="L31" s="65"/>
      <c r="M31" s="65"/>
      <c r="N31" s="69"/>
      <c r="O31" s="69"/>
      <c r="P31" s="61"/>
      <c r="Q31" s="65"/>
      <c r="R31" s="61"/>
      <c r="S31" s="64"/>
      <c r="T31" s="61"/>
      <c r="U31" s="64"/>
      <c r="V31" s="61"/>
      <c r="W31" s="61"/>
      <c r="X31" s="61"/>
      <c r="Y31" s="64"/>
      <c r="Z31" s="190" t="str">
        <f t="shared" si="3"/>
        <v/>
      </c>
      <c r="AA31" s="191" t="str">
        <f t="shared" si="2"/>
        <v/>
      </c>
      <c r="AC31" s="4"/>
      <c r="AD31" s="4"/>
    </row>
    <row r="32" spans="1:30" x14ac:dyDescent="0.35">
      <c r="A32" s="149">
        <v>23</v>
      </c>
      <c r="B32" s="58"/>
      <c r="C32" s="58"/>
      <c r="D32" s="69"/>
      <c r="E32" s="69"/>
      <c r="F32" s="192" t="str">
        <f t="shared" si="1"/>
        <v/>
      </c>
      <c r="G32" s="117"/>
      <c r="H32" s="64"/>
      <c r="I32" s="60"/>
      <c r="J32" s="70"/>
      <c r="K32" s="82"/>
      <c r="L32" s="65"/>
      <c r="M32" s="65"/>
      <c r="N32" s="69"/>
      <c r="O32" s="69"/>
      <c r="P32" s="61"/>
      <c r="Q32" s="65"/>
      <c r="R32" s="61"/>
      <c r="S32" s="64"/>
      <c r="T32" s="61"/>
      <c r="U32" s="64"/>
      <c r="V32" s="61"/>
      <c r="W32" s="61"/>
      <c r="X32" s="61"/>
      <c r="Y32" s="64"/>
      <c r="Z32" s="190" t="str">
        <f t="shared" si="3"/>
        <v/>
      </c>
      <c r="AA32" s="191" t="str">
        <f t="shared" si="2"/>
        <v/>
      </c>
      <c r="AC32" s="4"/>
      <c r="AD32" s="4"/>
    </row>
    <row r="33" spans="1:30" x14ac:dyDescent="0.35">
      <c r="A33" s="149">
        <v>24</v>
      </c>
      <c r="B33" s="58"/>
      <c r="C33" s="58"/>
      <c r="D33" s="69"/>
      <c r="E33" s="69"/>
      <c r="F33" s="192" t="str">
        <f t="shared" si="1"/>
        <v/>
      </c>
      <c r="G33" s="117"/>
      <c r="H33" s="64"/>
      <c r="I33" s="60"/>
      <c r="J33" s="70"/>
      <c r="K33" s="82"/>
      <c r="L33" s="65"/>
      <c r="M33" s="65"/>
      <c r="N33" s="69"/>
      <c r="O33" s="69"/>
      <c r="P33" s="61"/>
      <c r="Q33" s="65"/>
      <c r="R33" s="61"/>
      <c r="S33" s="64"/>
      <c r="T33" s="61"/>
      <c r="U33" s="64"/>
      <c r="V33" s="61"/>
      <c r="W33" s="61"/>
      <c r="X33" s="61"/>
      <c r="Y33" s="64"/>
      <c r="Z33" s="190" t="str">
        <f t="shared" si="3"/>
        <v/>
      </c>
      <c r="AA33" s="191" t="str">
        <f t="shared" si="2"/>
        <v/>
      </c>
      <c r="AC33" s="4"/>
      <c r="AD33" s="4"/>
    </row>
    <row r="34" spans="1:30" x14ac:dyDescent="0.35">
      <c r="A34" s="149">
        <v>25</v>
      </c>
      <c r="B34" s="58"/>
      <c r="C34" s="58"/>
      <c r="D34" s="69"/>
      <c r="E34" s="69"/>
      <c r="F34" s="192" t="str">
        <f t="shared" si="1"/>
        <v/>
      </c>
      <c r="G34" s="117"/>
      <c r="H34" s="64"/>
      <c r="I34" s="60"/>
      <c r="J34" s="70"/>
      <c r="K34" s="82"/>
      <c r="L34" s="65"/>
      <c r="M34" s="65"/>
      <c r="N34" s="69"/>
      <c r="O34" s="69"/>
      <c r="P34" s="61"/>
      <c r="Q34" s="65"/>
      <c r="R34" s="61"/>
      <c r="S34" s="64"/>
      <c r="T34" s="61"/>
      <c r="U34" s="64"/>
      <c r="V34" s="61"/>
      <c r="W34" s="61"/>
      <c r="X34" s="61"/>
      <c r="Y34" s="64"/>
      <c r="Z34" s="190" t="str">
        <f t="shared" si="3"/>
        <v/>
      </c>
      <c r="AA34" s="191" t="str">
        <f t="shared" si="2"/>
        <v/>
      </c>
      <c r="AC34" s="4"/>
      <c r="AD34" s="4"/>
    </row>
    <row r="35" spans="1:30" x14ac:dyDescent="0.35">
      <c r="A35" s="149">
        <v>26</v>
      </c>
      <c r="B35" s="58"/>
      <c r="C35" s="58"/>
      <c r="D35" s="69"/>
      <c r="E35" s="69"/>
      <c r="F35" s="192" t="str">
        <f t="shared" si="1"/>
        <v/>
      </c>
      <c r="G35" s="117"/>
      <c r="H35" s="64"/>
      <c r="I35" s="60"/>
      <c r="J35" s="70"/>
      <c r="K35" s="82"/>
      <c r="L35" s="65"/>
      <c r="M35" s="65"/>
      <c r="N35" s="69"/>
      <c r="O35" s="69"/>
      <c r="P35" s="61"/>
      <c r="Q35" s="65"/>
      <c r="R35" s="61"/>
      <c r="S35" s="64"/>
      <c r="T35" s="61"/>
      <c r="U35" s="64"/>
      <c r="V35" s="61"/>
      <c r="W35" s="61"/>
      <c r="X35" s="61"/>
      <c r="Y35" s="64"/>
      <c r="Z35" s="190" t="str">
        <f t="shared" si="3"/>
        <v/>
      </c>
      <c r="AA35" s="191" t="str">
        <f t="shared" si="2"/>
        <v/>
      </c>
      <c r="AC35" s="4"/>
      <c r="AD35" s="4"/>
    </row>
    <row r="36" spans="1:30" x14ac:dyDescent="0.35">
      <c r="A36" s="149">
        <v>27</v>
      </c>
      <c r="B36" s="58"/>
      <c r="C36" s="58"/>
      <c r="D36" s="69"/>
      <c r="E36" s="69"/>
      <c r="F36" s="192" t="str">
        <f t="shared" si="1"/>
        <v/>
      </c>
      <c r="G36" s="117"/>
      <c r="H36" s="64"/>
      <c r="I36" s="60"/>
      <c r="J36" s="70"/>
      <c r="K36" s="82"/>
      <c r="L36" s="65"/>
      <c r="M36" s="65"/>
      <c r="N36" s="69"/>
      <c r="O36" s="69"/>
      <c r="P36" s="61"/>
      <c r="Q36" s="65"/>
      <c r="R36" s="61"/>
      <c r="S36" s="64"/>
      <c r="T36" s="61"/>
      <c r="U36" s="64"/>
      <c r="V36" s="61"/>
      <c r="W36" s="61"/>
      <c r="X36" s="61"/>
      <c r="Y36" s="64"/>
      <c r="Z36" s="190" t="str">
        <f t="shared" si="3"/>
        <v/>
      </c>
      <c r="AA36" s="191" t="str">
        <f t="shared" si="2"/>
        <v/>
      </c>
      <c r="AC36" s="4"/>
      <c r="AD36" s="4"/>
    </row>
    <row r="37" spans="1:30" x14ac:dyDescent="0.35">
      <c r="A37" s="149">
        <v>28</v>
      </c>
      <c r="B37" s="58"/>
      <c r="C37" s="58"/>
      <c r="D37" s="69"/>
      <c r="E37" s="69"/>
      <c r="F37" s="192" t="str">
        <f t="shared" si="1"/>
        <v/>
      </c>
      <c r="G37" s="117"/>
      <c r="H37" s="64"/>
      <c r="I37" s="60"/>
      <c r="J37" s="70"/>
      <c r="K37" s="82"/>
      <c r="L37" s="65"/>
      <c r="M37" s="65"/>
      <c r="N37" s="69"/>
      <c r="O37" s="69"/>
      <c r="P37" s="61"/>
      <c r="Q37" s="65"/>
      <c r="R37" s="61"/>
      <c r="S37" s="64"/>
      <c r="T37" s="61"/>
      <c r="U37" s="64"/>
      <c r="V37" s="61"/>
      <c r="W37" s="61"/>
      <c r="X37" s="61"/>
      <c r="Y37" s="64"/>
      <c r="Z37" s="190" t="str">
        <f t="shared" si="3"/>
        <v/>
      </c>
      <c r="AA37" s="191" t="str">
        <f t="shared" si="2"/>
        <v/>
      </c>
      <c r="AC37" s="4"/>
      <c r="AD37" s="4"/>
    </row>
    <row r="38" spans="1:30" x14ac:dyDescent="0.35">
      <c r="A38" s="149">
        <v>29</v>
      </c>
      <c r="B38" s="58"/>
      <c r="C38" s="58"/>
      <c r="D38" s="69"/>
      <c r="E38" s="69"/>
      <c r="F38" s="192" t="str">
        <f t="shared" si="1"/>
        <v/>
      </c>
      <c r="G38" s="117"/>
      <c r="H38" s="64"/>
      <c r="I38" s="60"/>
      <c r="J38" s="70"/>
      <c r="K38" s="82"/>
      <c r="L38" s="65"/>
      <c r="M38" s="65"/>
      <c r="N38" s="69"/>
      <c r="O38" s="69"/>
      <c r="P38" s="61"/>
      <c r="Q38" s="65"/>
      <c r="R38" s="61"/>
      <c r="S38" s="64"/>
      <c r="T38" s="61"/>
      <c r="U38" s="64"/>
      <c r="V38" s="61"/>
      <c r="W38" s="61"/>
      <c r="X38" s="61"/>
      <c r="Y38" s="64"/>
      <c r="Z38" s="190" t="str">
        <f t="shared" si="3"/>
        <v/>
      </c>
      <c r="AA38" s="191" t="str">
        <f t="shared" si="2"/>
        <v/>
      </c>
      <c r="AC38" s="4"/>
      <c r="AD38" s="4"/>
    </row>
    <row r="39" spans="1:30" x14ac:dyDescent="0.35">
      <c r="A39" s="149">
        <v>30</v>
      </c>
      <c r="B39" s="58"/>
      <c r="C39" s="58"/>
      <c r="D39" s="69"/>
      <c r="E39" s="69"/>
      <c r="F39" s="192" t="str">
        <f t="shared" si="1"/>
        <v/>
      </c>
      <c r="G39" s="117"/>
      <c r="H39" s="64"/>
      <c r="I39" s="60"/>
      <c r="J39" s="70"/>
      <c r="K39" s="82"/>
      <c r="L39" s="65"/>
      <c r="M39" s="65"/>
      <c r="N39" s="69"/>
      <c r="O39" s="69"/>
      <c r="P39" s="61"/>
      <c r="Q39" s="65"/>
      <c r="R39" s="61"/>
      <c r="S39" s="64"/>
      <c r="T39" s="61"/>
      <c r="U39" s="64"/>
      <c r="V39" s="61"/>
      <c r="W39" s="61"/>
      <c r="X39" s="61"/>
      <c r="Y39" s="64"/>
      <c r="Z39" s="190" t="str">
        <f t="shared" si="3"/>
        <v/>
      </c>
      <c r="AA39" s="191" t="str">
        <f t="shared" si="2"/>
        <v/>
      </c>
      <c r="AC39" s="4"/>
      <c r="AD39" s="4"/>
    </row>
    <row r="40" spans="1:30" x14ac:dyDescent="0.35">
      <c r="A40" s="149">
        <v>31</v>
      </c>
      <c r="B40" s="58"/>
      <c r="C40" s="58"/>
      <c r="D40" s="69"/>
      <c r="E40" s="69"/>
      <c r="F40" s="192" t="str">
        <f t="shared" si="1"/>
        <v/>
      </c>
      <c r="G40" s="117"/>
      <c r="H40" s="64"/>
      <c r="I40" s="60"/>
      <c r="J40" s="70"/>
      <c r="K40" s="82"/>
      <c r="L40" s="65"/>
      <c r="M40" s="65"/>
      <c r="N40" s="69"/>
      <c r="O40" s="69"/>
      <c r="P40" s="61"/>
      <c r="Q40" s="65"/>
      <c r="R40" s="61"/>
      <c r="S40" s="64"/>
      <c r="T40" s="61"/>
      <c r="U40" s="64"/>
      <c r="V40" s="61"/>
      <c r="W40" s="61"/>
      <c r="X40" s="61"/>
      <c r="Y40" s="64"/>
      <c r="Z40" s="190" t="str">
        <f t="shared" si="3"/>
        <v/>
      </c>
      <c r="AA40" s="191" t="str">
        <f t="shared" si="2"/>
        <v/>
      </c>
      <c r="AC40" s="4"/>
      <c r="AD40" s="4"/>
    </row>
    <row r="41" spans="1:30" x14ac:dyDescent="0.35">
      <c r="A41" s="149">
        <v>32</v>
      </c>
      <c r="B41" s="58"/>
      <c r="C41" s="58"/>
      <c r="D41" s="69"/>
      <c r="E41" s="69"/>
      <c r="F41" s="192" t="str">
        <f t="shared" si="1"/>
        <v/>
      </c>
      <c r="G41" s="117"/>
      <c r="H41" s="64"/>
      <c r="I41" s="60"/>
      <c r="J41" s="70"/>
      <c r="K41" s="82"/>
      <c r="L41" s="65"/>
      <c r="M41" s="65"/>
      <c r="N41" s="69"/>
      <c r="O41" s="69"/>
      <c r="P41" s="61"/>
      <c r="Q41" s="65"/>
      <c r="R41" s="61"/>
      <c r="S41" s="64"/>
      <c r="T41" s="61"/>
      <c r="U41" s="64"/>
      <c r="V41" s="61"/>
      <c r="W41" s="61"/>
      <c r="X41" s="61"/>
      <c r="Y41" s="64"/>
      <c r="Z41" s="190" t="str">
        <f t="shared" si="3"/>
        <v/>
      </c>
      <c r="AA41" s="191" t="str">
        <f t="shared" si="2"/>
        <v/>
      </c>
      <c r="AC41" s="4"/>
      <c r="AD41" s="4"/>
    </row>
    <row r="42" spans="1:30" x14ac:dyDescent="0.35">
      <c r="A42" s="149">
        <v>33</v>
      </c>
      <c r="B42" s="58"/>
      <c r="C42" s="58"/>
      <c r="D42" s="69"/>
      <c r="E42" s="69"/>
      <c r="F42" s="192" t="str">
        <f t="shared" si="1"/>
        <v/>
      </c>
      <c r="G42" s="117"/>
      <c r="H42" s="64"/>
      <c r="I42" s="60"/>
      <c r="J42" s="70"/>
      <c r="K42" s="82"/>
      <c r="L42" s="65"/>
      <c r="M42" s="65"/>
      <c r="N42" s="69"/>
      <c r="O42" s="69"/>
      <c r="P42" s="61"/>
      <c r="Q42" s="65"/>
      <c r="R42" s="61"/>
      <c r="S42" s="64"/>
      <c r="T42" s="61"/>
      <c r="U42" s="64"/>
      <c r="V42" s="61"/>
      <c r="W42" s="61"/>
      <c r="X42" s="61"/>
      <c r="Y42" s="64"/>
      <c r="Z42" s="190" t="str">
        <f t="shared" si="3"/>
        <v/>
      </c>
      <c r="AA42" s="191" t="str">
        <f t="shared" si="2"/>
        <v/>
      </c>
      <c r="AC42" s="4"/>
      <c r="AD42" s="4"/>
    </row>
    <row r="43" spans="1:30" x14ac:dyDescent="0.35">
      <c r="A43" s="149">
        <v>34</v>
      </c>
      <c r="B43" s="58"/>
      <c r="C43" s="58"/>
      <c r="D43" s="69"/>
      <c r="E43" s="69"/>
      <c r="F43" s="192" t="str">
        <f t="shared" si="1"/>
        <v/>
      </c>
      <c r="G43" s="117"/>
      <c r="H43" s="64"/>
      <c r="I43" s="60"/>
      <c r="J43" s="70"/>
      <c r="K43" s="82"/>
      <c r="L43" s="65"/>
      <c r="M43" s="65"/>
      <c r="N43" s="69"/>
      <c r="O43" s="69"/>
      <c r="P43" s="61"/>
      <c r="Q43" s="65"/>
      <c r="R43" s="61"/>
      <c r="S43" s="64"/>
      <c r="T43" s="61"/>
      <c r="U43" s="64"/>
      <c r="V43" s="61"/>
      <c r="W43" s="61"/>
      <c r="X43" s="61"/>
      <c r="Y43" s="64"/>
      <c r="Z43" s="190" t="str">
        <f t="shared" si="3"/>
        <v/>
      </c>
      <c r="AA43" s="191" t="str">
        <f t="shared" si="2"/>
        <v/>
      </c>
      <c r="AC43" s="4"/>
      <c r="AD43" s="4"/>
    </row>
    <row r="44" spans="1:30" x14ac:dyDescent="0.35">
      <c r="A44" s="149">
        <v>35</v>
      </c>
      <c r="B44" s="58"/>
      <c r="C44" s="58"/>
      <c r="D44" s="69"/>
      <c r="E44" s="69"/>
      <c r="F44" s="192" t="str">
        <f t="shared" si="1"/>
        <v/>
      </c>
      <c r="G44" s="117"/>
      <c r="H44" s="64"/>
      <c r="I44" s="60"/>
      <c r="J44" s="70"/>
      <c r="K44" s="82"/>
      <c r="L44" s="65"/>
      <c r="M44" s="65"/>
      <c r="N44" s="69"/>
      <c r="O44" s="69"/>
      <c r="P44" s="61"/>
      <c r="Q44" s="65"/>
      <c r="R44" s="61"/>
      <c r="S44" s="64"/>
      <c r="T44" s="61"/>
      <c r="U44" s="64"/>
      <c r="V44" s="61"/>
      <c r="W44" s="61"/>
      <c r="X44" s="61"/>
      <c r="Y44" s="64"/>
      <c r="Z44" s="190" t="str">
        <f t="shared" si="3"/>
        <v/>
      </c>
      <c r="AA44" s="191" t="str">
        <f t="shared" si="2"/>
        <v/>
      </c>
      <c r="AC44" s="4"/>
      <c r="AD44" s="4"/>
    </row>
    <row r="45" spans="1:30" x14ac:dyDescent="0.35">
      <c r="A45" s="149">
        <v>36</v>
      </c>
      <c r="B45" s="58"/>
      <c r="C45" s="58"/>
      <c r="D45" s="69"/>
      <c r="E45" s="69"/>
      <c r="F45" s="192" t="str">
        <f t="shared" si="1"/>
        <v/>
      </c>
      <c r="G45" s="117"/>
      <c r="H45" s="64"/>
      <c r="I45" s="60"/>
      <c r="J45" s="70"/>
      <c r="K45" s="82"/>
      <c r="L45" s="65"/>
      <c r="M45" s="65"/>
      <c r="N45" s="69"/>
      <c r="O45" s="69"/>
      <c r="P45" s="61"/>
      <c r="Q45" s="65"/>
      <c r="R45" s="61"/>
      <c r="S45" s="64"/>
      <c r="T45" s="61"/>
      <c r="U45" s="64"/>
      <c r="V45" s="61"/>
      <c r="W45" s="61"/>
      <c r="X45" s="61"/>
      <c r="Y45" s="64"/>
      <c r="Z45" s="190" t="str">
        <f t="shared" si="3"/>
        <v/>
      </c>
      <c r="AA45" s="191" t="str">
        <f t="shared" si="2"/>
        <v/>
      </c>
      <c r="AC45" s="4"/>
      <c r="AD45" s="4"/>
    </row>
    <row r="46" spans="1:30" x14ac:dyDescent="0.35">
      <c r="A46" s="149">
        <v>37</v>
      </c>
      <c r="B46" s="58"/>
      <c r="C46" s="58"/>
      <c r="D46" s="69"/>
      <c r="E46" s="69"/>
      <c r="F46" s="192" t="str">
        <f t="shared" si="1"/>
        <v/>
      </c>
      <c r="G46" s="117"/>
      <c r="H46" s="64"/>
      <c r="I46" s="60"/>
      <c r="J46" s="70"/>
      <c r="K46" s="82"/>
      <c r="L46" s="65"/>
      <c r="M46" s="65"/>
      <c r="N46" s="69"/>
      <c r="O46" s="69"/>
      <c r="P46" s="61"/>
      <c r="Q46" s="65"/>
      <c r="R46" s="61"/>
      <c r="S46" s="64"/>
      <c r="T46" s="61"/>
      <c r="U46" s="64"/>
      <c r="V46" s="61"/>
      <c r="W46" s="61"/>
      <c r="X46" s="61"/>
      <c r="Y46" s="64"/>
      <c r="Z46" s="190" t="str">
        <f t="shared" si="3"/>
        <v/>
      </c>
      <c r="AA46" s="191" t="str">
        <f t="shared" si="2"/>
        <v/>
      </c>
      <c r="AC46" s="4"/>
      <c r="AD46" s="4"/>
    </row>
    <row r="47" spans="1:30" x14ac:dyDescent="0.35">
      <c r="A47" s="149">
        <v>38</v>
      </c>
      <c r="B47" s="58"/>
      <c r="C47" s="58"/>
      <c r="D47" s="69"/>
      <c r="E47" s="69"/>
      <c r="F47" s="192" t="str">
        <f t="shared" si="1"/>
        <v/>
      </c>
      <c r="G47" s="117"/>
      <c r="H47" s="64"/>
      <c r="I47" s="60"/>
      <c r="J47" s="70"/>
      <c r="K47" s="82"/>
      <c r="L47" s="65"/>
      <c r="M47" s="65"/>
      <c r="N47" s="69"/>
      <c r="O47" s="69"/>
      <c r="P47" s="61"/>
      <c r="Q47" s="65"/>
      <c r="R47" s="61"/>
      <c r="S47" s="64"/>
      <c r="T47" s="61"/>
      <c r="U47" s="64"/>
      <c r="V47" s="61"/>
      <c r="W47" s="61"/>
      <c r="X47" s="61"/>
      <c r="Y47" s="64"/>
      <c r="Z47" s="190" t="str">
        <f t="shared" si="3"/>
        <v/>
      </c>
      <c r="AA47" s="191" t="str">
        <f t="shared" si="2"/>
        <v/>
      </c>
      <c r="AC47" s="4"/>
      <c r="AD47" s="4"/>
    </row>
    <row r="48" spans="1:30" x14ac:dyDescent="0.35">
      <c r="A48" s="149">
        <v>39</v>
      </c>
      <c r="B48" s="58"/>
      <c r="C48" s="58"/>
      <c r="D48" s="69"/>
      <c r="E48" s="69"/>
      <c r="F48" s="192" t="str">
        <f t="shared" si="1"/>
        <v/>
      </c>
      <c r="G48" s="117"/>
      <c r="H48" s="64"/>
      <c r="I48" s="60"/>
      <c r="J48" s="70"/>
      <c r="K48" s="82"/>
      <c r="L48" s="65"/>
      <c r="M48" s="65"/>
      <c r="N48" s="69"/>
      <c r="O48" s="69"/>
      <c r="P48" s="61"/>
      <c r="Q48" s="65"/>
      <c r="R48" s="61"/>
      <c r="S48" s="64"/>
      <c r="T48" s="61"/>
      <c r="U48" s="64"/>
      <c r="V48" s="61"/>
      <c r="W48" s="61"/>
      <c r="X48" s="61"/>
      <c r="Y48" s="64"/>
      <c r="Z48" s="190" t="str">
        <f t="shared" si="3"/>
        <v/>
      </c>
      <c r="AA48" s="191" t="str">
        <f t="shared" si="2"/>
        <v/>
      </c>
      <c r="AC48" s="4"/>
      <c r="AD48" s="4"/>
    </row>
    <row r="49" spans="1:30" x14ac:dyDescent="0.35">
      <c r="A49" s="149">
        <v>40</v>
      </c>
      <c r="B49" s="58"/>
      <c r="C49" s="58"/>
      <c r="D49" s="69"/>
      <c r="E49" s="69"/>
      <c r="F49" s="192" t="str">
        <f t="shared" si="1"/>
        <v/>
      </c>
      <c r="G49" s="117"/>
      <c r="H49" s="64"/>
      <c r="I49" s="60"/>
      <c r="J49" s="70"/>
      <c r="K49" s="82"/>
      <c r="L49" s="65"/>
      <c r="M49" s="65"/>
      <c r="N49" s="69"/>
      <c r="O49" s="69"/>
      <c r="P49" s="61"/>
      <c r="Q49" s="65"/>
      <c r="R49" s="61"/>
      <c r="S49" s="64"/>
      <c r="T49" s="61"/>
      <c r="U49" s="64"/>
      <c r="V49" s="61"/>
      <c r="W49" s="61"/>
      <c r="X49" s="61"/>
      <c r="Y49" s="64"/>
      <c r="Z49" s="190" t="str">
        <f t="shared" si="3"/>
        <v/>
      </c>
      <c r="AA49" s="191" t="str">
        <f t="shared" si="2"/>
        <v/>
      </c>
      <c r="AC49" s="4"/>
      <c r="AD49" s="4"/>
    </row>
    <row r="50" spans="1:30" x14ac:dyDescent="0.35">
      <c r="A50" s="149">
        <v>41</v>
      </c>
      <c r="B50" s="58"/>
      <c r="C50" s="58"/>
      <c r="D50" s="69"/>
      <c r="E50" s="69"/>
      <c r="F50" s="192" t="str">
        <f t="shared" si="1"/>
        <v/>
      </c>
      <c r="G50" s="117"/>
      <c r="H50" s="64"/>
      <c r="I50" s="60"/>
      <c r="J50" s="70"/>
      <c r="K50" s="82"/>
      <c r="L50" s="65"/>
      <c r="M50" s="65"/>
      <c r="N50" s="69"/>
      <c r="O50" s="69"/>
      <c r="P50" s="61"/>
      <c r="Q50" s="65"/>
      <c r="R50" s="61"/>
      <c r="S50" s="64"/>
      <c r="T50" s="61"/>
      <c r="U50" s="64"/>
      <c r="V50" s="61"/>
      <c r="W50" s="61"/>
      <c r="X50" s="61"/>
      <c r="Y50" s="64"/>
      <c r="Z50" s="190" t="str">
        <f t="shared" si="3"/>
        <v/>
      </c>
      <c r="AA50" s="191" t="str">
        <f t="shared" si="2"/>
        <v/>
      </c>
      <c r="AC50" s="4"/>
      <c r="AD50" s="4"/>
    </row>
    <row r="51" spans="1:30" x14ac:dyDescent="0.35">
      <c r="A51" s="149">
        <v>42</v>
      </c>
      <c r="B51" s="58"/>
      <c r="C51" s="58"/>
      <c r="D51" s="69"/>
      <c r="E51" s="69"/>
      <c r="F51" s="192" t="str">
        <f t="shared" si="1"/>
        <v/>
      </c>
      <c r="G51" s="117"/>
      <c r="H51" s="64"/>
      <c r="I51" s="60"/>
      <c r="J51" s="70"/>
      <c r="K51" s="82"/>
      <c r="L51" s="65"/>
      <c r="M51" s="65"/>
      <c r="N51" s="69"/>
      <c r="O51" s="69"/>
      <c r="P51" s="61"/>
      <c r="Q51" s="65"/>
      <c r="R51" s="61"/>
      <c r="S51" s="64"/>
      <c r="T51" s="61"/>
      <c r="U51" s="64"/>
      <c r="V51" s="61"/>
      <c r="W51" s="61"/>
      <c r="X51" s="61"/>
      <c r="Y51" s="64"/>
      <c r="Z51" s="190" t="str">
        <f t="shared" si="3"/>
        <v/>
      </c>
      <c r="AA51" s="191" t="str">
        <f t="shared" si="2"/>
        <v/>
      </c>
      <c r="AC51" s="4"/>
      <c r="AD51" s="4"/>
    </row>
    <row r="52" spans="1:30" x14ac:dyDescent="0.35">
      <c r="A52" s="149">
        <v>43</v>
      </c>
      <c r="B52" s="58"/>
      <c r="C52" s="58"/>
      <c r="D52" s="69"/>
      <c r="E52" s="69"/>
      <c r="F52" s="192" t="str">
        <f t="shared" si="1"/>
        <v/>
      </c>
      <c r="G52" s="117"/>
      <c r="H52" s="64"/>
      <c r="I52" s="60"/>
      <c r="J52" s="70"/>
      <c r="K52" s="82"/>
      <c r="L52" s="65"/>
      <c r="M52" s="65"/>
      <c r="N52" s="69"/>
      <c r="O52" s="69"/>
      <c r="P52" s="61"/>
      <c r="Q52" s="65"/>
      <c r="R52" s="61"/>
      <c r="S52" s="64"/>
      <c r="T52" s="61"/>
      <c r="U52" s="64"/>
      <c r="V52" s="61"/>
      <c r="W52" s="61"/>
      <c r="X52" s="61"/>
      <c r="Y52" s="64"/>
      <c r="Z52" s="190" t="str">
        <f t="shared" si="3"/>
        <v/>
      </c>
      <c r="AA52" s="191" t="str">
        <f t="shared" si="2"/>
        <v/>
      </c>
      <c r="AC52" s="4"/>
      <c r="AD52" s="4"/>
    </row>
    <row r="53" spans="1:30" x14ac:dyDescent="0.35">
      <c r="A53" s="149">
        <v>44</v>
      </c>
      <c r="B53" s="58"/>
      <c r="C53" s="58"/>
      <c r="D53" s="69"/>
      <c r="E53" s="69"/>
      <c r="F53" s="192" t="str">
        <f t="shared" si="1"/>
        <v/>
      </c>
      <c r="G53" s="117"/>
      <c r="H53" s="64"/>
      <c r="I53" s="60"/>
      <c r="J53" s="70"/>
      <c r="K53" s="82"/>
      <c r="L53" s="65"/>
      <c r="M53" s="65"/>
      <c r="N53" s="69"/>
      <c r="O53" s="69"/>
      <c r="P53" s="61"/>
      <c r="Q53" s="65"/>
      <c r="R53" s="61"/>
      <c r="S53" s="64"/>
      <c r="T53" s="61"/>
      <c r="U53" s="64"/>
      <c r="V53" s="61"/>
      <c r="W53" s="61"/>
      <c r="X53" s="61"/>
      <c r="Y53" s="64"/>
      <c r="Z53" s="190" t="str">
        <f t="shared" si="3"/>
        <v/>
      </c>
      <c r="AA53" s="191" t="str">
        <f t="shared" si="2"/>
        <v/>
      </c>
      <c r="AC53" s="4"/>
      <c r="AD53" s="4"/>
    </row>
    <row r="54" spans="1:30" x14ac:dyDescent="0.35">
      <c r="A54" s="149">
        <v>45</v>
      </c>
      <c r="B54" s="58"/>
      <c r="C54" s="58"/>
      <c r="D54" s="69"/>
      <c r="E54" s="69"/>
      <c r="F54" s="192" t="str">
        <f t="shared" si="1"/>
        <v/>
      </c>
      <c r="G54" s="117"/>
      <c r="H54" s="64"/>
      <c r="I54" s="60"/>
      <c r="J54" s="70"/>
      <c r="K54" s="82"/>
      <c r="L54" s="65"/>
      <c r="M54" s="65"/>
      <c r="N54" s="69"/>
      <c r="O54" s="69"/>
      <c r="P54" s="61"/>
      <c r="Q54" s="65"/>
      <c r="R54" s="61"/>
      <c r="S54" s="64"/>
      <c r="T54" s="61"/>
      <c r="U54" s="64"/>
      <c r="V54" s="61"/>
      <c r="W54" s="61"/>
      <c r="X54" s="61"/>
      <c r="Y54" s="64"/>
      <c r="Z54" s="190" t="str">
        <f t="shared" si="3"/>
        <v/>
      </c>
      <c r="AA54" s="191" t="str">
        <f t="shared" si="2"/>
        <v/>
      </c>
      <c r="AC54" s="4"/>
      <c r="AD54" s="4"/>
    </row>
    <row r="55" spans="1:30" x14ac:dyDescent="0.35">
      <c r="A55" s="149">
        <v>46</v>
      </c>
      <c r="B55" s="58"/>
      <c r="C55" s="58"/>
      <c r="D55" s="69"/>
      <c r="E55" s="69"/>
      <c r="F55" s="192" t="str">
        <f t="shared" si="1"/>
        <v/>
      </c>
      <c r="G55" s="117"/>
      <c r="H55" s="64"/>
      <c r="I55" s="60"/>
      <c r="J55" s="70"/>
      <c r="K55" s="82"/>
      <c r="L55" s="65"/>
      <c r="M55" s="65"/>
      <c r="N55" s="69"/>
      <c r="O55" s="69"/>
      <c r="P55" s="61"/>
      <c r="Q55" s="65"/>
      <c r="R55" s="61"/>
      <c r="S55" s="64"/>
      <c r="T55" s="61"/>
      <c r="U55" s="64"/>
      <c r="V55" s="61"/>
      <c r="W55" s="61"/>
      <c r="X55" s="61"/>
      <c r="Y55" s="64"/>
      <c r="Z55" s="190" t="str">
        <f t="shared" si="3"/>
        <v/>
      </c>
      <c r="AA55" s="191" t="str">
        <f t="shared" si="2"/>
        <v/>
      </c>
      <c r="AC55" s="4"/>
      <c r="AD55" s="4"/>
    </row>
    <row r="56" spans="1:30" x14ac:dyDescent="0.35">
      <c r="A56" s="149">
        <v>47</v>
      </c>
      <c r="B56" s="58"/>
      <c r="C56" s="58"/>
      <c r="D56" s="69"/>
      <c r="E56" s="69"/>
      <c r="F56" s="192" t="str">
        <f t="shared" si="1"/>
        <v/>
      </c>
      <c r="G56" s="117"/>
      <c r="H56" s="64"/>
      <c r="I56" s="60"/>
      <c r="J56" s="70"/>
      <c r="K56" s="82"/>
      <c r="L56" s="65"/>
      <c r="M56" s="65"/>
      <c r="N56" s="69"/>
      <c r="O56" s="69"/>
      <c r="P56" s="61"/>
      <c r="Q56" s="65"/>
      <c r="R56" s="61"/>
      <c r="S56" s="64"/>
      <c r="T56" s="61"/>
      <c r="U56" s="64"/>
      <c r="V56" s="61"/>
      <c r="W56" s="61"/>
      <c r="X56" s="61"/>
      <c r="Y56" s="64"/>
      <c r="Z56" s="190" t="str">
        <f t="shared" si="3"/>
        <v/>
      </c>
      <c r="AA56" s="191" t="str">
        <f t="shared" si="2"/>
        <v/>
      </c>
      <c r="AC56" s="4"/>
      <c r="AD56" s="4"/>
    </row>
    <row r="57" spans="1:30" x14ac:dyDescent="0.35">
      <c r="A57" s="149">
        <v>48</v>
      </c>
      <c r="B57" s="58"/>
      <c r="C57" s="58"/>
      <c r="D57" s="69"/>
      <c r="E57" s="69"/>
      <c r="F57" s="192" t="str">
        <f t="shared" si="1"/>
        <v/>
      </c>
      <c r="G57" s="117"/>
      <c r="H57" s="64"/>
      <c r="I57" s="60"/>
      <c r="J57" s="70"/>
      <c r="K57" s="82"/>
      <c r="L57" s="65"/>
      <c r="M57" s="65"/>
      <c r="N57" s="69"/>
      <c r="O57" s="69"/>
      <c r="P57" s="61"/>
      <c r="Q57" s="65"/>
      <c r="R57" s="61"/>
      <c r="S57" s="64"/>
      <c r="T57" s="61"/>
      <c r="U57" s="64"/>
      <c r="V57" s="61"/>
      <c r="W57" s="61"/>
      <c r="X57" s="61"/>
      <c r="Y57" s="64"/>
      <c r="Z57" s="190" t="str">
        <f t="shared" si="3"/>
        <v/>
      </c>
      <c r="AA57" s="191" t="str">
        <f t="shared" si="2"/>
        <v/>
      </c>
      <c r="AC57" s="4"/>
      <c r="AD57" s="4"/>
    </row>
    <row r="58" spans="1:30" x14ac:dyDescent="0.35">
      <c r="A58" s="149">
        <v>49</v>
      </c>
      <c r="B58" s="58"/>
      <c r="C58" s="58"/>
      <c r="D58" s="69"/>
      <c r="E58" s="69"/>
      <c r="F58" s="192" t="str">
        <f t="shared" si="1"/>
        <v/>
      </c>
      <c r="G58" s="117"/>
      <c r="H58" s="64"/>
      <c r="I58" s="60"/>
      <c r="J58" s="70"/>
      <c r="K58" s="82"/>
      <c r="L58" s="65"/>
      <c r="M58" s="65"/>
      <c r="N58" s="69"/>
      <c r="O58" s="69"/>
      <c r="P58" s="61"/>
      <c r="Q58" s="65"/>
      <c r="R58" s="61"/>
      <c r="S58" s="64"/>
      <c r="T58" s="61"/>
      <c r="U58" s="64"/>
      <c r="V58" s="61"/>
      <c r="W58" s="61"/>
      <c r="X58" s="61"/>
      <c r="Y58" s="64"/>
      <c r="Z58" s="190" t="str">
        <f t="shared" si="3"/>
        <v/>
      </c>
      <c r="AA58" s="191" t="str">
        <f t="shared" si="2"/>
        <v/>
      </c>
      <c r="AC58" s="4"/>
      <c r="AD58" s="4"/>
    </row>
    <row r="59" spans="1:30" x14ac:dyDescent="0.35">
      <c r="A59" s="149">
        <v>50</v>
      </c>
      <c r="B59" s="58"/>
      <c r="C59" s="58"/>
      <c r="D59" s="69"/>
      <c r="E59" s="69"/>
      <c r="F59" s="192" t="str">
        <f t="shared" si="1"/>
        <v/>
      </c>
      <c r="G59" s="117"/>
      <c r="H59" s="64"/>
      <c r="I59" s="60"/>
      <c r="J59" s="70"/>
      <c r="K59" s="82"/>
      <c r="L59" s="65"/>
      <c r="M59" s="65"/>
      <c r="N59" s="69"/>
      <c r="O59" s="69"/>
      <c r="P59" s="61"/>
      <c r="Q59" s="65"/>
      <c r="R59" s="61"/>
      <c r="S59" s="64"/>
      <c r="T59" s="61"/>
      <c r="U59" s="64"/>
      <c r="V59" s="61"/>
      <c r="W59" s="61"/>
      <c r="X59" s="61"/>
      <c r="Y59" s="64"/>
      <c r="Z59" s="190" t="str">
        <f t="shared" si="3"/>
        <v/>
      </c>
      <c r="AA59" s="191" t="str">
        <f t="shared" si="2"/>
        <v/>
      </c>
      <c r="AC59" s="4"/>
      <c r="AD59" s="4"/>
    </row>
    <row r="60" spans="1:30" x14ac:dyDescent="0.35">
      <c r="A60" s="149">
        <v>51</v>
      </c>
      <c r="B60" s="58"/>
      <c r="C60" s="58"/>
      <c r="D60" s="69"/>
      <c r="E60" s="69"/>
      <c r="F60" s="192" t="str">
        <f t="shared" si="1"/>
        <v/>
      </c>
      <c r="G60" s="117"/>
      <c r="H60" s="64"/>
      <c r="I60" s="60"/>
      <c r="J60" s="70"/>
      <c r="K60" s="82"/>
      <c r="L60" s="65"/>
      <c r="M60" s="65"/>
      <c r="N60" s="69"/>
      <c r="O60" s="69"/>
      <c r="P60" s="61"/>
      <c r="Q60" s="65"/>
      <c r="R60" s="61"/>
      <c r="S60" s="64"/>
      <c r="T60" s="61"/>
      <c r="U60" s="64"/>
      <c r="V60" s="61"/>
      <c r="W60" s="61"/>
      <c r="X60" s="61"/>
      <c r="Y60" s="64"/>
      <c r="Z60" s="190" t="str">
        <f t="shared" si="3"/>
        <v/>
      </c>
      <c r="AA60" s="191" t="str">
        <f t="shared" si="2"/>
        <v/>
      </c>
      <c r="AC60" s="4"/>
      <c r="AD60" s="4"/>
    </row>
    <row r="61" spans="1:30" x14ac:dyDescent="0.35">
      <c r="A61" s="149">
        <v>52</v>
      </c>
      <c r="B61" s="58"/>
      <c r="C61" s="58"/>
      <c r="D61" s="69"/>
      <c r="E61" s="69"/>
      <c r="F61" s="192" t="str">
        <f t="shared" si="1"/>
        <v/>
      </c>
      <c r="G61" s="117"/>
      <c r="H61" s="64"/>
      <c r="I61" s="60"/>
      <c r="J61" s="70"/>
      <c r="K61" s="82"/>
      <c r="L61" s="65"/>
      <c r="M61" s="65"/>
      <c r="N61" s="69"/>
      <c r="O61" s="69"/>
      <c r="P61" s="61"/>
      <c r="Q61" s="65"/>
      <c r="R61" s="61"/>
      <c r="S61" s="64"/>
      <c r="T61" s="61"/>
      <c r="U61" s="64"/>
      <c r="V61" s="61"/>
      <c r="W61" s="61"/>
      <c r="X61" s="61"/>
      <c r="Y61" s="64"/>
      <c r="Z61" s="190" t="str">
        <f t="shared" si="3"/>
        <v/>
      </c>
      <c r="AA61" s="191" t="str">
        <f t="shared" si="2"/>
        <v/>
      </c>
      <c r="AC61" s="4"/>
      <c r="AD61" s="4"/>
    </row>
    <row r="62" spans="1:30" x14ac:dyDescent="0.35">
      <c r="A62" s="149">
        <v>53</v>
      </c>
      <c r="B62" s="58"/>
      <c r="C62" s="58"/>
      <c r="D62" s="69"/>
      <c r="E62" s="69"/>
      <c r="F62" s="192" t="str">
        <f t="shared" si="1"/>
        <v/>
      </c>
      <c r="G62" s="117"/>
      <c r="H62" s="64"/>
      <c r="I62" s="60"/>
      <c r="J62" s="70"/>
      <c r="K62" s="82"/>
      <c r="L62" s="65"/>
      <c r="M62" s="65"/>
      <c r="N62" s="69"/>
      <c r="O62" s="69"/>
      <c r="P62" s="61"/>
      <c r="Q62" s="65"/>
      <c r="R62" s="61"/>
      <c r="S62" s="64"/>
      <c r="T62" s="61"/>
      <c r="U62" s="64"/>
      <c r="V62" s="61"/>
      <c r="W62" s="61"/>
      <c r="X62" s="61"/>
      <c r="Y62" s="64"/>
      <c r="Z62" s="190" t="str">
        <f t="shared" si="3"/>
        <v/>
      </c>
      <c r="AA62" s="191" t="str">
        <f t="shared" si="2"/>
        <v/>
      </c>
      <c r="AC62" s="4"/>
      <c r="AD62" s="4"/>
    </row>
    <row r="63" spans="1:30" x14ac:dyDescent="0.35">
      <c r="A63" s="149">
        <v>54</v>
      </c>
      <c r="B63" s="58"/>
      <c r="C63" s="58"/>
      <c r="D63" s="69"/>
      <c r="E63" s="69"/>
      <c r="F63" s="192" t="str">
        <f t="shared" si="1"/>
        <v/>
      </c>
      <c r="G63" s="117"/>
      <c r="H63" s="64"/>
      <c r="I63" s="60"/>
      <c r="J63" s="70"/>
      <c r="K63" s="82"/>
      <c r="L63" s="65"/>
      <c r="M63" s="65"/>
      <c r="N63" s="69"/>
      <c r="O63" s="69"/>
      <c r="P63" s="61"/>
      <c r="Q63" s="65"/>
      <c r="R63" s="61"/>
      <c r="S63" s="64"/>
      <c r="T63" s="61"/>
      <c r="U63" s="64"/>
      <c r="V63" s="61"/>
      <c r="W63" s="61"/>
      <c r="X63" s="61"/>
      <c r="Y63" s="64"/>
      <c r="Z63" s="190" t="str">
        <f t="shared" si="3"/>
        <v/>
      </c>
      <c r="AA63" s="191" t="str">
        <f t="shared" si="2"/>
        <v/>
      </c>
      <c r="AC63" s="4"/>
      <c r="AD63" s="4"/>
    </row>
    <row r="64" spans="1:30" x14ac:dyDescent="0.35">
      <c r="A64" s="149">
        <v>55</v>
      </c>
      <c r="B64" s="58"/>
      <c r="C64" s="58"/>
      <c r="D64" s="69"/>
      <c r="E64" s="69"/>
      <c r="F64" s="192" t="str">
        <f t="shared" si="1"/>
        <v/>
      </c>
      <c r="G64" s="117"/>
      <c r="H64" s="64"/>
      <c r="I64" s="60"/>
      <c r="J64" s="70"/>
      <c r="K64" s="82"/>
      <c r="L64" s="65"/>
      <c r="M64" s="65"/>
      <c r="N64" s="69"/>
      <c r="O64" s="69"/>
      <c r="P64" s="61"/>
      <c r="Q64" s="65"/>
      <c r="R64" s="61"/>
      <c r="S64" s="64"/>
      <c r="T64" s="61"/>
      <c r="U64" s="64"/>
      <c r="V64" s="61"/>
      <c r="W64" s="61"/>
      <c r="X64" s="61"/>
      <c r="Y64" s="64"/>
      <c r="Z64" s="190" t="str">
        <f t="shared" si="3"/>
        <v/>
      </c>
      <c r="AA64" s="191" t="str">
        <f t="shared" si="2"/>
        <v/>
      </c>
      <c r="AC64" s="4"/>
      <c r="AD64" s="4"/>
    </row>
    <row r="65" spans="1:30" x14ac:dyDescent="0.35">
      <c r="A65" s="149">
        <v>56</v>
      </c>
      <c r="B65" s="58"/>
      <c r="C65" s="58"/>
      <c r="D65" s="69"/>
      <c r="E65" s="69"/>
      <c r="F65" s="192" t="str">
        <f t="shared" si="1"/>
        <v/>
      </c>
      <c r="G65" s="117"/>
      <c r="H65" s="64"/>
      <c r="I65" s="60"/>
      <c r="J65" s="70"/>
      <c r="K65" s="82"/>
      <c r="L65" s="65"/>
      <c r="M65" s="65"/>
      <c r="N65" s="69"/>
      <c r="O65" s="69"/>
      <c r="P65" s="61"/>
      <c r="Q65" s="65"/>
      <c r="R65" s="61"/>
      <c r="S65" s="64"/>
      <c r="T65" s="61"/>
      <c r="U65" s="64"/>
      <c r="V65" s="61"/>
      <c r="W65" s="61"/>
      <c r="X65" s="61"/>
      <c r="Y65" s="64"/>
      <c r="Z65" s="190" t="str">
        <f t="shared" si="3"/>
        <v/>
      </c>
      <c r="AA65" s="191" t="str">
        <f t="shared" si="2"/>
        <v/>
      </c>
      <c r="AC65" s="4"/>
      <c r="AD65" s="4"/>
    </row>
    <row r="66" spans="1:30" x14ac:dyDescent="0.35">
      <c r="A66" s="149">
        <v>57</v>
      </c>
      <c r="B66" s="58"/>
      <c r="C66" s="58"/>
      <c r="D66" s="69"/>
      <c r="E66" s="69"/>
      <c r="F66" s="192" t="str">
        <f t="shared" si="1"/>
        <v/>
      </c>
      <c r="G66" s="117"/>
      <c r="H66" s="64"/>
      <c r="I66" s="60"/>
      <c r="J66" s="70"/>
      <c r="K66" s="82"/>
      <c r="L66" s="65"/>
      <c r="M66" s="65"/>
      <c r="N66" s="69"/>
      <c r="O66" s="69"/>
      <c r="P66" s="61"/>
      <c r="Q66" s="65"/>
      <c r="R66" s="61"/>
      <c r="S66" s="64"/>
      <c r="T66" s="61"/>
      <c r="U66" s="64"/>
      <c r="V66" s="61"/>
      <c r="W66" s="61"/>
      <c r="X66" s="61"/>
      <c r="Y66" s="64"/>
      <c r="Z66" s="190" t="str">
        <f t="shared" si="3"/>
        <v/>
      </c>
      <c r="AA66" s="191" t="str">
        <f t="shared" si="2"/>
        <v/>
      </c>
      <c r="AC66" s="4"/>
      <c r="AD66" s="4"/>
    </row>
    <row r="67" spans="1:30" x14ac:dyDescent="0.35">
      <c r="A67" s="149">
        <v>58</v>
      </c>
      <c r="B67" s="58"/>
      <c r="C67" s="58"/>
      <c r="D67" s="69"/>
      <c r="E67" s="69"/>
      <c r="F67" s="192" t="str">
        <f t="shared" si="1"/>
        <v/>
      </c>
      <c r="G67" s="117"/>
      <c r="H67" s="64"/>
      <c r="I67" s="60"/>
      <c r="J67" s="70"/>
      <c r="K67" s="82"/>
      <c r="L67" s="65"/>
      <c r="M67" s="65"/>
      <c r="N67" s="69"/>
      <c r="O67" s="69"/>
      <c r="P67" s="61"/>
      <c r="Q67" s="65"/>
      <c r="R67" s="61"/>
      <c r="S67" s="64"/>
      <c r="T67" s="61"/>
      <c r="U67" s="64"/>
      <c r="V67" s="61"/>
      <c r="W67" s="61"/>
      <c r="X67" s="61"/>
      <c r="Y67" s="64"/>
      <c r="Z67" s="190" t="str">
        <f t="shared" si="3"/>
        <v/>
      </c>
      <c r="AA67" s="191" t="str">
        <f t="shared" si="2"/>
        <v/>
      </c>
      <c r="AC67" s="4"/>
      <c r="AD67" s="4"/>
    </row>
    <row r="68" spans="1:30" x14ac:dyDescent="0.35">
      <c r="A68" s="149">
        <v>59</v>
      </c>
      <c r="B68" s="58"/>
      <c r="C68" s="58"/>
      <c r="D68" s="69"/>
      <c r="E68" s="69"/>
      <c r="F68" s="192" t="str">
        <f t="shared" si="1"/>
        <v/>
      </c>
      <c r="G68" s="117"/>
      <c r="H68" s="64"/>
      <c r="I68" s="60"/>
      <c r="J68" s="70"/>
      <c r="K68" s="82"/>
      <c r="L68" s="65"/>
      <c r="M68" s="65"/>
      <c r="N68" s="69"/>
      <c r="O68" s="69"/>
      <c r="P68" s="61"/>
      <c r="Q68" s="65"/>
      <c r="R68" s="61"/>
      <c r="S68" s="64"/>
      <c r="T68" s="61"/>
      <c r="U68" s="64"/>
      <c r="V68" s="61"/>
      <c r="W68" s="61"/>
      <c r="X68" s="61"/>
      <c r="Y68" s="64"/>
      <c r="Z68" s="190" t="str">
        <f t="shared" si="3"/>
        <v/>
      </c>
      <c r="AA68" s="191" t="str">
        <f t="shared" si="2"/>
        <v/>
      </c>
      <c r="AC68" s="4"/>
      <c r="AD68" s="4"/>
    </row>
    <row r="69" spans="1:30" x14ac:dyDescent="0.35">
      <c r="A69" s="149">
        <v>60</v>
      </c>
      <c r="B69" s="58"/>
      <c r="C69" s="58"/>
      <c r="D69" s="69"/>
      <c r="E69" s="69"/>
      <c r="F69" s="192" t="str">
        <f t="shared" si="1"/>
        <v/>
      </c>
      <c r="G69" s="117"/>
      <c r="H69" s="64"/>
      <c r="I69" s="60"/>
      <c r="J69" s="70"/>
      <c r="K69" s="82"/>
      <c r="L69" s="65"/>
      <c r="M69" s="65"/>
      <c r="N69" s="69"/>
      <c r="O69" s="69"/>
      <c r="P69" s="61"/>
      <c r="Q69" s="65"/>
      <c r="R69" s="61"/>
      <c r="S69" s="64"/>
      <c r="T69" s="61"/>
      <c r="U69" s="64"/>
      <c r="V69" s="61"/>
      <c r="W69" s="61"/>
      <c r="X69" s="61"/>
      <c r="Y69" s="64"/>
      <c r="Z69" s="190" t="str">
        <f t="shared" si="3"/>
        <v/>
      </c>
      <c r="AA69" s="191" t="str">
        <f t="shared" si="2"/>
        <v/>
      </c>
      <c r="AC69" s="4"/>
      <c r="AD69" s="4"/>
    </row>
    <row r="70" spans="1:30" x14ac:dyDescent="0.35">
      <c r="A70" s="149">
        <v>61</v>
      </c>
      <c r="B70" s="58"/>
      <c r="C70" s="58"/>
      <c r="D70" s="69"/>
      <c r="E70" s="69"/>
      <c r="F70" s="192" t="str">
        <f t="shared" si="1"/>
        <v/>
      </c>
      <c r="G70" s="117"/>
      <c r="H70" s="64"/>
      <c r="I70" s="60"/>
      <c r="J70" s="70"/>
      <c r="K70" s="82"/>
      <c r="L70" s="65"/>
      <c r="M70" s="65"/>
      <c r="N70" s="69"/>
      <c r="O70" s="69"/>
      <c r="P70" s="61"/>
      <c r="Q70" s="65"/>
      <c r="R70" s="61"/>
      <c r="S70" s="64"/>
      <c r="T70" s="61"/>
      <c r="U70" s="64"/>
      <c r="V70" s="61"/>
      <c r="W70" s="61"/>
      <c r="X70" s="61"/>
      <c r="Y70" s="64"/>
      <c r="Z70" s="190" t="str">
        <f t="shared" si="3"/>
        <v/>
      </c>
      <c r="AA70" s="191" t="str">
        <f t="shared" si="2"/>
        <v/>
      </c>
      <c r="AC70" s="4"/>
      <c r="AD70" s="4"/>
    </row>
    <row r="71" spans="1:30" x14ac:dyDescent="0.35">
      <c r="A71" s="149">
        <v>62</v>
      </c>
      <c r="B71" s="58"/>
      <c r="C71" s="58"/>
      <c r="D71" s="69"/>
      <c r="E71" s="69"/>
      <c r="F71" s="192" t="str">
        <f t="shared" si="1"/>
        <v/>
      </c>
      <c r="G71" s="117"/>
      <c r="H71" s="64"/>
      <c r="I71" s="60"/>
      <c r="J71" s="70"/>
      <c r="K71" s="82"/>
      <c r="L71" s="65"/>
      <c r="M71" s="65"/>
      <c r="N71" s="69"/>
      <c r="O71" s="69"/>
      <c r="P71" s="61"/>
      <c r="Q71" s="65"/>
      <c r="R71" s="61"/>
      <c r="S71" s="64"/>
      <c r="T71" s="61"/>
      <c r="U71" s="64"/>
      <c r="V71" s="61"/>
      <c r="W71" s="61"/>
      <c r="X71" s="61"/>
      <c r="Y71" s="64"/>
      <c r="Z71" s="190" t="str">
        <f t="shared" si="3"/>
        <v/>
      </c>
      <c r="AA71" s="191" t="str">
        <f t="shared" si="2"/>
        <v/>
      </c>
      <c r="AC71" s="4"/>
      <c r="AD71" s="4"/>
    </row>
    <row r="72" spans="1:30" x14ac:dyDescent="0.35">
      <c r="A72" s="149">
        <v>63</v>
      </c>
      <c r="B72" s="58"/>
      <c r="C72" s="58"/>
      <c r="D72" s="69"/>
      <c r="E72" s="69"/>
      <c r="F72" s="192" t="str">
        <f t="shared" si="1"/>
        <v/>
      </c>
      <c r="G72" s="117"/>
      <c r="H72" s="64"/>
      <c r="I72" s="60"/>
      <c r="J72" s="70"/>
      <c r="K72" s="82"/>
      <c r="L72" s="65"/>
      <c r="M72" s="65"/>
      <c r="N72" s="69"/>
      <c r="O72" s="69"/>
      <c r="P72" s="61"/>
      <c r="Q72" s="65"/>
      <c r="R72" s="61"/>
      <c r="S72" s="64"/>
      <c r="T72" s="61"/>
      <c r="U72" s="64"/>
      <c r="V72" s="61"/>
      <c r="W72" s="61"/>
      <c r="X72" s="61"/>
      <c r="Y72" s="64"/>
      <c r="Z72" s="190" t="str">
        <f t="shared" si="3"/>
        <v/>
      </c>
      <c r="AA72" s="191" t="str">
        <f t="shared" si="2"/>
        <v/>
      </c>
      <c r="AC72" s="4"/>
      <c r="AD72" s="4"/>
    </row>
    <row r="73" spans="1:30" x14ac:dyDescent="0.35">
      <c r="A73" s="149">
        <v>64</v>
      </c>
      <c r="B73" s="58"/>
      <c r="C73" s="58"/>
      <c r="D73" s="69"/>
      <c r="E73" s="69"/>
      <c r="F73" s="192" t="str">
        <f t="shared" si="1"/>
        <v/>
      </c>
      <c r="G73" s="117"/>
      <c r="H73" s="64"/>
      <c r="I73" s="60"/>
      <c r="J73" s="70"/>
      <c r="K73" s="82"/>
      <c r="L73" s="65"/>
      <c r="M73" s="65"/>
      <c r="N73" s="69"/>
      <c r="O73" s="69"/>
      <c r="P73" s="61"/>
      <c r="Q73" s="65"/>
      <c r="R73" s="61"/>
      <c r="S73" s="64"/>
      <c r="T73" s="61"/>
      <c r="U73" s="64"/>
      <c r="V73" s="61"/>
      <c r="W73" s="61"/>
      <c r="X73" s="61"/>
      <c r="Y73" s="64"/>
      <c r="Z73" s="190" t="str">
        <f t="shared" si="3"/>
        <v/>
      </c>
      <c r="AA73" s="191" t="str">
        <f t="shared" si="2"/>
        <v/>
      </c>
      <c r="AC73" s="4"/>
      <c r="AD73" s="4"/>
    </row>
    <row r="74" spans="1:30" x14ac:dyDescent="0.35">
      <c r="A74" s="149">
        <v>65</v>
      </c>
      <c r="B74" s="58"/>
      <c r="C74" s="58"/>
      <c r="D74" s="69"/>
      <c r="E74" s="69"/>
      <c r="F74" s="192" t="str">
        <f t="shared" si="1"/>
        <v/>
      </c>
      <c r="G74" s="117"/>
      <c r="H74" s="64"/>
      <c r="I74" s="60"/>
      <c r="J74" s="70"/>
      <c r="K74" s="82"/>
      <c r="L74" s="65"/>
      <c r="M74" s="65"/>
      <c r="N74" s="69"/>
      <c r="O74" s="69"/>
      <c r="P74" s="61"/>
      <c r="Q74" s="65"/>
      <c r="R74" s="61"/>
      <c r="S74" s="64"/>
      <c r="T74" s="61"/>
      <c r="U74" s="64"/>
      <c r="V74" s="61"/>
      <c r="W74" s="61"/>
      <c r="X74" s="61"/>
      <c r="Y74" s="64"/>
      <c r="Z74" s="190" t="str">
        <f t="shared" si="3"/>
        <v/>
      </c>
      <c r="AA74" s="191" t="str">
        <f t="shared" si="2"/>
        <v/>
      </c>
      <c r="AC74" s="4"/>
      <c r="AD74" s="4"/>
    </row>
    <row r="75" spans="1:30" x14ac:dyDescent="0.35">
      <c r="A75" s="149">
        <v>66</v>
      </c>
      <c r="B75" s="58"/>
      <c r="C75" s="58"/>
      <c r="D75" s="69"/>
      <c r="E75" s="69"/>
      <c r="F75" s="192" t="str">
        <f t="shared" ref="F75:F138" si="4">IF(ISBLANK(B75),"",E75-D75+1)</f>
        <v/>
      </c>
      <c r="G75" s="117"/>
      <c r="H75" s="64"/>
      <c r="I75" s="60"/>
      <c r="J75" s="70"/>
      <c r="K75" s="82"/>
      <c r="L75" s="65"/>
      <c r="M75" s="65"/>
      <c r="N75" s="69"/>
      <c r="O75" s="69"/>
      <c r="P75" s="61"/>
      <c r="Q75" s="65"/>
      <c r="R75" s="61"/>
      <c r="S75" s="64"/>
      <c r="T75" s="61"/>
      <c r="U75" s="64"/>
      <c r="V75" s="61"/>
      <c r="W75" s="61"/>
      <c r="X75" s="61"/>
      <c r="Y75" s="64"/>
      <c r="Z75" s="190" t="str">
        <f t="shared" si="3"/>
        <v/>
      </c>
      <c r="AA75" s="191" t="str">
        <f t="shared" ref="AA75:AA138" si="5">IF(ISBLANK(B75),"",IF(I75="scm/m",F75*(H75*Z75*(IF(K75="Monitored using continuous emissions monitoring systems (CEMS)",L75,P75)/100)*0.6776*1*1440*(1/1000)),F75*(H75*Z75*(IF(K75="Monitored using continuous emissions monitoring systems (CEMS)",L75,P75)/100)*0.6776*(288.706/R75)*(T75/101325)*1440*(1/1000))))</f>
        <v/>
      </c>
      <c r="AC75" s="4"/>
      <c r="AD75" s="4"/>
    </row>
    <row r="76" spans="1:30" x14ac:dyDescent="0.35">
      <c r="A76" s="149">
        <v>67</v>
      </c>
      <c r="B76" s="58"/>
      <c r="C76" s="58"/>
      <c r="D76" s="69"/>
      <c r="E76" s="69"/>
      <c r="F76" s="192" t="str">
        <f t="shared" si="4"/>
        <v/>
      </c>
      <c r="G76" s="117"/>
      <c r="H76" s="64"/>
      <c r="I76" s="60"/>
      <c r="J76" s="70"/>
      <c r="K76" s="82"/>
      <c r="L76" s="65"/>
      <c r="M76" s="65"/>
      <c r="N76" s="69"/>
      <c r="O76" s="69"/>
      <c r="P76" s="61"/>
      <c r="Q76" s="65"/>
      <c r="R76" s="61"/>
      <c r="S76" s="64"/>
      <c r="T76" s="61"/>
      <c r="U76" s="64"/>
      <c r="V76" s="61"/>
      <c r="W76" s="61"/>
      <c r="X76" s="61"/>
      <c r="Y76" s="64"/>
      <c r="Z76" s="190" t="str">
        <f t="shared" si="3"/>
        <v/>
      </c>
      <c r="AA76" s="191" t="str">
        <f t="shared" si="5"/>
        <v/>
      </c>
      <c r="AC76" s="4"/>
      <c r="AD76" s="4"/>
    </row>
    <row r="77" spans="1:30" x14ac:dyDescent="0.35">
      <c r="A77" s="149">
        <v>68</v>
      </c>
      <c r="B77" s="58"/>
      <c r="C77" s="58"/>
      <c r="D77" s="69"/>
      <c r="E77" s="69"/>
      <c r="F77" s="192" t="str">
        <f t="shared" si="4"/>
        <v/>
      </c>
      <c r="G77" s="117"/>
      <c r="H77" s="64"/>
      <c r="I77" s="60"/>
      <c r="J77" s="70"/>
      <c r="K77" s="82"/>
      <c r="L77" s="65"/>
      <c r="M77" s="65"/>
      <c r="N77" s="69"/>
      <c r="O77" s="69"/>
      <c r="P77" s="61"/>
      <c r="Q77" s="65"/>
      <c r="R77" s="61"/>
      <c r="S77" s="64"/>
      <c r="T77" s="61"/>
      <c r="U77" s="64"/>
      <c r="V77" s="61"/>
      <c r="W77" s="61"/>
      <c r="X77" s="61"/>
      <c r="Y77" s="64"/>
      <c r="Z77" s="190" t="str">
        <f t="shared" si="3"/>
        <v/>
      </c>
      <c r="AA77" s="191" t="str">
        <f t="shared" si="5"/>
        <v/>
      </c>
      <c r="AC77" s="4"/>
      <c r="AD77" s="4"/>
    </row>
    <row r="78" spans="1:30" x14ac:dyDescent="0.35">
      <c r="A78" s="149">
        <v>69</v>
      </c>
      <c r="B78" s="58"/>
      <c r="C78" s="58"/>
      <c r="D78" s="69"/>
      <c r="E78" s="69"/>
      <c r="F78" s="192" t="str">
        <f t="shared" si="4"/>
        <v/>
      </c>
      <c r="G78" s="117"/>
      <c r="H78" s="64"/>
      <c r="I78" s="60"/>
      <c r="J78" s="70"/>
      <c r="K78" s="82"/>
      <c r="L78" s="65"/>
      <c r="M78" s="65"/>
      <c r="N78" s="69"/>
      <c r="O78" s="69"/>
      <c r="P78" s="61"/>
      <c r="Q78" s="65"/>
      <c r="R78" s="61"/>
      <c r="S78" s="64"/>
      <c r="T78" s="61"/>
      <c r="U78" s="64"/>
      <c r="V78" s="61"/>
      <c r="W78" s="61"/>
      <c r="X78" s="61"/>
      <c r="Y78" s="64"/>
      <c r="Z78" s="190" t="str">
        <f t="shared" ref="Z78:Z141" si="6">IF(ISBLANK(B78),"",IF(X78=0,1,(IF(V78="Flow rate was measured on a dry basis and CH4 concentration was measured on a wet basis",1/(1-X78),1-X78))))</f>
        <v/>
      </c>
      <c r="AA78" s="191" t="str">
        <f t="shared" si="5"/>
        <v/>
      </c>
      <c r="AC78" s="4"/>
      <c r="AD78" s="4"/>
    </row>
    <row r="79" spans="1:30" x14ac:dyDescent="0.35">
      <c r="A79" s="149">
        <v>70</v>
      </c>
      <c r="B79" s="58"/>
      <c r="C79" s="58"/>
      <c r="D79" s="69"/>
      <c r="E79" s="69"/>
      <c r="F79" s="192" t="str">
        <f t="shared" si="4"/>
        <v/>
      </c>
      <c r="G79" s="117"/>
      <c r="H79" s="64"/>
      <c r="I79" s="60"/>
      <c r="J79" s="70"/>
      <c r="K79" s="82"/>
      <c r="L79" s="65"/>
      <c r="M79" s="65"/>
      <c r="N79" s="69"/>
      <c r="O79" s="69"/>
      <c r="P79" s="61"/>
      <c r="Q79" s="65"/>
      <c r="R79" s="61"/>
      <c r="S79" s="64"/>
      <c r="T79" s="61"/>
      <c r="U79" s="64"/>
      <c r="V79" s="61"/>
      <c r="W79" s="61"/>
      <c r="X79" s="61"/>
      <c r="Y79" s="64"/>
      <c r="Z79" s="190" t="str">
        <f t="shared" si="6"/>
        <v/>
      </c>
      <c r="AA79" s="191" t="str">
        <f t="shared" si="5"/>
        <v/>
      </c>
      <c r="AC79" s="4"/>
      <c r="AD79" s="4"/>
    </row>
    <row r="80" spans="1:30" x14ac:dyDescent="0.35">
      <c r="A80" s="149">
        <v>71</v>
      </c>
      <c r="B80" s="58"/>
      <c r="C80" s="58"/>
      <c r="D80" s="69"/>
      <c r="E80" s="69"/>
      <c r="F80" s="192" t="str">
        <f t="shared" si="4"/>
        <v/>
      </c>
      <c r="G80" s="117"/>
      <c r="H80" s="64"/>
      <c r="I80" s="60"/>
      <c r="J80" s="70"/>
      <c r="K80" s="82"/>
      <c r="L80" s="65"/>
      <c r="M80" s="65"/>
      <c r="N80" s="69"/>
      <c r="O80" s="69"/>
      <c r="P80" s="61"/>
      <c r="Q80" s="65"/>
      <c r="R80" s="61"/>
      <c r="S80" s="64"/>
      <c r="T80" s="61"/>
      <c r="U80" s="64"/>
      <c r="V80" s="61"/>
      <c r="W80" s="61"/>
      <c r="X80" s="61"/>
      <c r="Y80" s="64"/>
      <c r="Z80" s="190" t="str">
        <f t="shared" si="6"/>
        <v/>
      </c>
      <c r="AA80" s="191" t="str">
        <f t="shared" si="5"/>
        <v/>
      </c>
      <c r="AC80" s="4"/>
      <c r="AD80" s="4"/>
    </row>
    <row r="81" spans="1:30" x14ac:dyDescent="0.35">
      <c r="A81" s="149">
        <v>72</v>
      </c>
      <c r="B81" s="58"/>
      <c r="C81" s="58"/>
      <c r="D81" s="69"/>
      <c r="E81" s="69"/>
      <c r="F81" s="192" t="str">
        <f t="shared" si="4"/>
        <v/>
      </c>
      <c r="G81" s="117"/>
      <c r="H81" s="64"/>
      <c r="I81" s="60"/>
      <c r="J81" s="70"/>
      <c r="K81" s="82"/>
      <c r="L81" s="65"/>
      <c r="M81" s="65"/>
      <c r="N81" s="69"/>
      <c r="O81" s="69"/>
      <c r="P81" s="61"/>
      <c r="Q81" s="65"/>
      <c r="R81" s="61"/>
      <c r="S81" s="64"/>
      <c r="T81" s="61"/>
      <c r="U81" s="64"/>
      <c r="V81" s="61"/>
      <c r="W81" s="61"/>
      <c r="X81" s="61"/>
      <c r="Y81" s="64"/>
      <c r="Z81" s="190" t="str">
        <f t="shared" si="6"/>
        <v/>
      </c>
      <c r="AA81" s="191" t="str">
        <f t="shared" si="5"/>
        <v/>
      </c>
      <c r="AC81" s="4"/>
      <c r="AD81" s="4"/>
    </row>
    <row r="82" spans="1:30" x14ac:dyDescent="0.35">
      <c r="A82" s="149">
        <v>73</v>
      </c>
      <c r="B82" s="58"/>
      <c r="C82" s="58"/>
      <c r="D82" s="69"/>
      <c r="E82" s="69"/>
      <c r="F82" s="192" t="str">
        <f t="shared" si="4"/>
        <v/>
      </c>
      <c r="G82" s="117"/>
      <c r="H82" s="64"/>
      <c r="I82" s="60"/>
      <c r="J82" s="70"/>
      <c r="K82" s="82"/>
      <c r="L82" s="65"/>
      <c r="M82" s="65"/>
      <c r="N82" s="69"/>
      <c r="O82" s="69"/>
      <c r="P82" s="61"/>
      <c r="Q82" s="65"/>
      <c r="R82" s="61"/>
      <c r="S82" s="64"/>
      <c r="T82" s="61"/>
      <c r="U82" s="64"/>
      <c r="V82" s="61"/>
      <c r="W82" s="61"/>
      <c r="X82" s="61"/>
      <c r="Y82" s="64"/>
      <c r="Z82" s="190" t="str">
        <f t="shared" si="6"/>
        <v/>
      </c>
      <c r="AA82" s="191" t="str">
        <f t="shared" si="5"/>
        <v/>
      </c>
      <c r="AC82" s="4"/>
      <c r="AD82" s="4"/>
    </row>
    <row r="83" spans="1:30" x14ac:dyDescent="0.35">
      <c r="A83" s="149">
        <v>74</v>
      </c>
      <c r="B83" s="58"/>
      <c r="C83" s="58"/>
      <c r="D83" s="69"/>
      <c r="E83" s="69"/>
      <c r="F83" s="192" t="str">
        <f t="shared" si="4"/>
        <v/>
      </c>
      <c r="G83" s="117"/>
      <c r="H83" s="64"/>
      <c r="I83" s="60"/>
      <c r="J83" s="70"/>
      <c r="K83" s="82"/>
      <c r="L83" s="65"/>
      <c r="M83" s="65"/>
      <c r="N83" s="69"/>
      <c r="O83" s="69"/>
      <c r="P83" s="61"/>
      <c r="Q83" s="65"/>
      <c r="R83" s="61"/>
      <c r="S83" s="64"/>
      <c r="T83" s="61"/>
      <c r="U83" s="64"/>
      <c r="V83" s="61"/>
      <c r="W83" s="61"/>
      <c r="X83" s="61"/>
      <c r="Y83" s="64"/>
      <c r="Z83" s="190" t="str">
        <f t="shared" si="6"/>
        <v/>
      </c>
      <c r="AA83" s="191" t="str">
        <f t="shared" si="5"/>
        <v/>
      </c>
      <c r="AC83" s="4"/>
      <c r="AD83" s="4"/>
    </row>
    <row r="84" spans="1:30" x14ac:dyDescent="0.35">
      <c r="A84" s="149">
        <v>75</v>
      </c>
      <c r="B84" s="58"/>
      <c r="C84" s="58"/>
      <c r="D84" s="69"/>
      <c r="E84" s="69"/>
      <c r="F84" s="192" t="str">
        <f t="shared" si="4"/>
        <v/>
      </c>
      <c r="G84" s="117"/>
      <c r="H84" s="64"/>
      <c r="I84" s="60"/>
      <c r="J84" s="70"/>
      <c r="K84" s="82"/>
      <c r="L84" s="65"/>
      <c r="M84" s="65"/>
      <c r="N84" s="69"/>
      <c r="O84" s="69"/>
      <c r="P84" s="61"/>
      <c r="Q84" s="65"/>
      <c r="R84" s="61"/>
      <c r="S84" s="64"/>
      <c r="T84" s="61"/>
      <c r="U84" s="64"/>
      <c r="V84" s="61"/>
      <c r="W84" s="61"/>
      <c r="X84" s="61"/>
      <c r="Y84" s="64"/>
      <c r="Z84" s="190" t="str">
        <f t="shared" si="6"/>
        <v/>
      </c>
      <c r="AA84" s="191" t="str">
        <f t="shared" si="5"/>
        <v/>
      </c>
      <c r="AC84" s="4"/>
      <c r="AD84" s="4"/>
    </row>
    <row r="85" spans="1:30" x14ac:dyDescent="0.35">
      <c r="A85" s="149">
        <v>76</v>
      </c>
      <c r="B85" s="58"/>
      <c r="C85" s="58"/>
      <c r="D85" s="69"/>
      <c r="E85" s="69"/>
      <c r="F85" s="192" t="str">
        <f t="shared" si="4"/>
        <v/>
      </c>
      <c r="G85" s="117"/>
      <c r="H85" s="64"/>
      <c r="I85" s="60"/>
      <c r="J85" s="70"/>
      <c r="K85" s="82"/>
      <c r="L85" s="65"/>
      <c r="M85" s="65"/>
      <c r="N85" s="69"/>
      <c r="O85" s="69"/>
      <c r="P85" s="61"/>
      <c r="Q85" s="65"/>
      <c r="R85" s="61"/>
      <c r="S85" s="64"/>
      <c r="T85" s="61"/>
      <c r="U85" s="64"/>
      <c r="V85" s="61"/>
      <c r="W85" s="61"/>
      <c r="X85" s="61"/>
      <c r="Y85" s="64"/>
      <c r="Z85" s="190" t="str">
        <f t="shared" si="6"/>
        <v/>
      </c>
      <c r="AA85" s="191" t="str">
        <f t="shared" si="5"/>
        <v/>
      </c>
      <c r="AC85" s="4"/>
      <c r="AD85" s="4"/>
    </row>
    <row r="86" spans="1:30" x14ac:dyDescent="0.35">
      <c r="A86" s="149">
        <v>77</v>
      </c>
      <c r="B86" s="58"/>
      <c r="C86" s="58"/>
      <c r="D86" s="69"/>
      <c r="E86" s="69"/>
      <c r="F86" s="192" t="str">
        <f t="shared" si="4"/>
        <v/>
      </c>
      <c r="G86" s="117"/>
      <c r="H86" s="64"/>
      <c r="I86" s="60"/>
      <c r="J86" s="70"/>
      <c r="K86" s="82"/>
      <c r="L86" s="65"/>
      <c r="M86" s="65"/>
      <c r="N86" s="69"/>
      <c r="O86" s="69"/>
      <c r="P86" s="61"/>
      <c r="Q86" s="65"/>
      <c r="R86" s="61"/>
      <c r="S86" s="64"/>
      <c r="T86" s="61"/>
      <c r="U86" s="64"/>
      <c r="V86" s="61"/>
      <c r="W86" s="61"/>
      <c r="X86" s="61"/>
      <c r="Y86" s="64"/>
      <c r="Z86" s="190" t="str">
        <f t="shared" si="6"/>
        <v/>
      </c>
      <c r="AA86" s="191" t="str">
        <f t="shared" si="5"/>
        <v/>
      </c>
      <c r="AC86" s="4"/>
      <c r="AD86" s="4"/>
    </row>
    <row r="87" spans="1:30" x14ac:dyDescent="0.35">
      <c r="A87" s="149">
        <v>78</v>
      </c>
      <c r="B87" s="58"/>
      <c r="C87" s="58"/>
      <c r="D87" s="69"/>
      <c r="E87" s="69"/>
      <c r="F87" s="192" t="str">
        <f t="shared" si="4"/>
        <v/>
      </c>
      <c r="G87" s="117"/>
      <c r="H87" s="64"/>
      <c r="I87" s="60"/>
      <c r="J87" s="70"/>
      <c r="K87" s="82"/>
      <c r="L87" s="65"/>
      <c r="M87" s="65"/>
      <c r="N87" s="69"/>
      <c r="O87" s="69"/>
      <c r="P87" s="61"/>
      <c r="Q87" s="65"/>
      <c r="R87" s="61"/>
      <c r="S87" s="64"/>
      <c r="T87" s="61"/>
      <c r="U87" s="64"/>
      <c r="V87" s="61"/>
      <c r="W87" s="61"/>
      <c r="X87" s="61"/>
      <c r="Y87" s="64"/>
      <c r="Z87" s="190" t="str">
        <f t="shared" si="6"/>
        <v/>
      </c>
      <c r="AA87" s="191" t="str">
        <f t="shared" si="5"/>
        <v/>
      </c>
      <c r="AC87" s="4"/>
      <c r="AD87" s="4"/>
    </row>
    <row r="88" spans="1:30" x14ac:dyDescent="0.35">
      <c r="A88" s="149">
        <v>79</v>
      </c>
      <c r="B88" s="58"/>
      <c r="C88" s="58"/>
      <c r="D88" s="69"/>
      <c r="E88" s="69"/>
      <c r="F88" s="192" t="str">
        <f t="shared" si="4"/>
        <v/>
      </c>
      <c r="G88" s="117"/>
      <c r="H88" s="64"/>
      <c r="I88" s="60"/>
      <c r="J88" s="70"/>
      <c r="K88" s="82"/>
      <c r="L88" s="65"/>
      <c r="M88" s="65"/>
      <c r="N88" s="69"/>
      <c r="O88" s="69"/>
      <c r="P88" s="61"/>
      <c r="Q88" s="65"/>
      <c r="R88" s="61"/>
      <c r="S88" s="64"/>
      <c r="T88" s="61"/>
      <c r="U88" s="64"/>
      <c r="V88" s="61"/>
      <c r="W88" s="61"/>
      <c r="X88" s="61"/>
      <c r="Y88" s="64"/>
      <c r="Z88" s="190" t="str">
        <f t="shared" si="6"/>
        <v/>
      </c>
      <c r="AA88" s="191" t="str">
        <f t="shared" si="5"/>
        <v/>
      </c>
      <c r="AC88" s="4"/>
      <c r="AD88" s="4"/>
    </row>
    <row r="89" spans="1:30" x14ac:dyDescent="0.35">
      <c r="A89" s="149">
        <v>80</v>
      </c>
      <c r="B89" s="58"/>
      <c r="C89" s="58"/>
      <c r="D89" s="69"/>
      <c r="E89" s="69"/>
      <c r="F89" s="192" t="str">
        <f t="shared" si="4"/>
        <v/>
      </c>
      <c r="G89" s="117"/>
      <c r="H89" s="64"/>
      <c r="I89" s="60"/>
      <c r="J89" s="70"/>
      <c r="K89" s="82"/>
      <c r="L89" s="65"/>
      <c r="M89" s="65"/>
      <c r="N89" s="69"/>
      <c r="O89" s="69"/>
      <c r="P89" s="61"/>
      <c r="Q89" s="65"/>
      <c r="R89" s="61"/>
      <c r="S89" s="64"/>
      <c r="T89" s="61"/>
      <c r="U89" s="64"/>
      <c r="V89" s="61"/>
      <c r="W89" s="61"/>
      <c r="X89" s="61"/>
      <c r="Y89" s="64"/>
      <c r="Z89" s="190" t="str">
        <f t="shared" si="6"/>
        <v/>
      </c>
      <c r="AA89" s="191" t="str">
        <f t="shared" si="5"/>
        <v/>
      </c>
      <c r="AC89" s="4"/>
      <c r="AD89" s="4"/>
    </row>
    <row r="90" spans="1:30" x14ac:dyDescent="0.35">
      <c r="A90" s="149">
        <v>81</v>
      </c>
      <c r="B90" s="58"/>
      <c r="C90" s="58"/>
      <c r="D90" s="69"/>
      <c r="E90" s="69"/>
      <c r="F90" s="192" t="str">
        <f t="shared" si="4"/>
        <v/>
      </c>
      <c r="G90" s="117"/>
      <c r="H90" s="64"/>
      <c r="I90" s="60"/>
      <c r="J90" s="70"/>
      <c r="K90" s="82"/>
      <c r="L90" s="65"/>
      <c r="M90" s="65"/>
      <c r="N90" s="69"/>
      <c r="O90" s="69"/>
      <c r="P90" s="61"/>
      <c r="Q90" s="65"/>
      <c r="R90" s="61"/>
      <c r="S90" s="64"/>
      <c r="T90" s="61"/>
      <c r="U90" s="64"/>
      <c r="V90" s="61"/>
      <c r="W90" s="61"/>
      <c r="X90" s="61"/>
      <c r="Y90" s="64"/>
      <c r="Z90" s="190" t="str">
        <f t="shared" si="6"/>
        <v/>
      </c>
      <c r="AA90" s="191" t="str">
        <f t="shared" si="5"/>
        <v/>
      </c>
      <c r="AC90" s="4"/>
      <c r="AD90" s="4"/>
    </row>
    <row r="91" spans="1:30" x14ac:dyDescent="0.35">
      <c r="A91" s="149">
        <v>82</v>
      </c>
      <c r="B91" s="58"/>
      <c r="C91" s="58"/>
      <c r="D91" s="69"/>
      <c r="E91" s="69"/>
      <c r="F91" s="192" t="str">
        <f t="shared" si="4"/>
        <v/>
      </c>
      <c r="G91" s="117"/>
      <c r="H91" s="64"/>
      <c r="I91" s="60"/>
      <c r="J91" s="70"/>
      <c r="K91" s="82"/>
      <c r="L91" s="65"/>
      <c r="M91" s="65"/>
      <c r="N91" s="69"/>
      <c r="O91" s="69"/>
      <c r="P91" s="61"/>
      <c r="Q91" s="65"/>
      <c r="R91" s="61"/>
      <c r="S91" s="64"/>
      <c r="T91" s="61"/>
      <c r="U91" s="64"/>
      <c r="V91" s="61"/>
      <c r="W91" s="61"/>
      <c r="X91" s="61"/>
      <c r="Y91" s="64"/>
      <c r="Z91" s="190" t="str">
        <f t="shared" si="6"/>
        <v/>
      </c>
      <c r="AA91" s="191" t="str">
        <f t="shared" si="5"/>
        <v/>
      </c>
      <c r="AC91" s="4"/>
      <c r="AD91" s="4"/>
    </row>
    <row r="92" spans="1:30" x14ac:dyDescent="0.35">
      <c r="A92" s="149">
        <v>83</v>
      </c>
      <c r="B92" s="58"/>
      <c r="C92" s="58"/>
      <c r="D92" s="69"/>
      <c r="E92" s="69"/>
      <c r="F92" s="192" t="str">
        <f t="shared" si="4"/>
        <v/>
      </c>
      <c r="G92" s="117"/>
      <c r="H92" s="64"/>
      <c r="I92" s="60"/>
      <c r="J92" s="70"/>
      <c r="K92" s="82"/>
      <c r="L92" s="65"/>
      <c r="M92" s="65"/>
      <c r="N92" s="69"/>
      <c r="O92" s="69"/>
      <c r="P92" s="61"/>
      <c r="Q92" s="65"/>
      <c r="R92" s="61"/>
      <c r="S92" s="64"/>
      <c r="T92" s="61"/>
      <c r="U92" s="64"/>
      <c r="V92" s="61"/>
      <c r="W92" s="61"/>
      <c r="X92" s="61"/>
      <c r="Y92" s="64"/>
      <c r="Z92" s="190" t="str">
        <f t="shared" si="6"/>
        <v/>
      </c>
      <c r="AA92" s="191" t="str">
        <f t="shared" si="5"/>
        <v/>
      </c>
      <c r="AC92" s="4"/>
      <c r="AD92" s="4"/>
    </row>
    <row r="93" spans="1:30" x14ac:dyDescent="0.35">
      <c r="A93" s="149">
        <v>84</v>
      </c>
      <c r="B93" s="58"/>
      <c r="C93" s="58"/>
      <c r="D93" s="69"/>
      <c r="E93" s="69"/>
      <c r="F93" s="192" t="str">
        <f t="shared" si="4"/>
        <v/>
      </c>
      <c r="G93" s="117"/>
      <c r="H93" s="64"/>
      <c r="I93" s="60"/>
      <c r="J93" s="70"/>
      <c r="K93" s="82"/>
      <c r="L93" s="65"/>
      <c r="M93" s="65"/>
      <c r="N93" s="69"/>
      <c r="O93" s="69"/>
      <c r="P93" s="61"/>
      <c r="Q93" s="65"/>
      <c r="R93" s="61"/>
      <c r="S93" s="64"/>
      <c r="T93" s="61"/>
      <c r="U93" s="64"/>
      <c r="V93" s="61"/>
      <c r="W93" s="61"/>
      <c r="X93" s="61"/>
      <c r="Y93" s="64"/>
      <c r="Z93" s="190" t="str">
        <f t="shared" si="6"/>
        <v/>
      </c>
      <c r="AA93" s="191" t="str">
        <f t="shared" si="5"/>
        <v/>
      </c>
      <c r="AC93" s="4"/>
      <c r="AD93" s="4"/>
    </row>
    <row r="94" spans="1:30" x14ac:dyDescent="0.35">
      <c r="A94" s="149">
        <v>85</v>
      </c>
      <c r="B94" s="58"/>
      <c r="C94" s="58"/>
      <c r="D94" s="69"/>
      <c r="E94" s="69"/>
      <c r="F94" s="192" t="str">
        <f t="shared" si="4"/>
        <v/>
      </c>
      <c r="G94" s="117"/>
      <c r="H94" s="64"/>
      <c r="I94" s="60"/>
      <c r="J94" s="70"/>
      <c r="K94" s="82"/>
      <c r="L94" s="65"/>
      <c r="M94" s="65"/>
      <c r="N94" s="69"/>
      <c r="O94" s="69"/>
      <c r="P94" s="61"/>
      <c r="Q94" s="65"/>
      <c r="R94" s="61"/>
      <c r="S94" s="64"/>
      <c r="T94" s="61"/>
      <c r="U94" s="64"/>
      <c r="V94" s="61"/>
      <c r="W94" s="61"/>
      <c r="X94" s="61"/>
      <c r="Y94" s="64"/>
      <c r="Z94" s="190" t="str">
        <f t="shared" si="6"/>
        <v/>
      </c>
      <c r="AA94" s="191" t="str">
        <f t="shared" si="5"/>
        <v/>
      </c>
      <c r="AC94" s="4"/>
      <c r="AD94" s="4"/>
    </row>
    <row r="95" spans="1:30" x14ac:dyDescent="0.35">
      <c r="A95" s="149">
        <v>86</v>
      </c>
      <c r="B95" s="58"/>
      <c r="C95" s="58"/>
      <c r="D95" s="69"/>
      <c r="E95" s="69"/>
      <c r="F95" s="192" t="str">
        <f t="shared" si="4"/>
        <v/>
      </c>
      <c r="G95" s="117"/>
      <c r="H95" s="64"/>
      <c r="I95" s="60"/>
      <c r="J95" s="70"/>
      <c r="K95" s="82"/>
      <c r="L95" s="65"/>
      <c r="M95" s="65"/>
      <c r="N95" s="69"/>
      <c r="O95" s="69"/>
      <c r="P95" s="61"/>
      <c r="Q95" s="65"/>
      <c r="R95" s="61"/>
      <c r="S95" s="64"/>
      <c r="T95" s="61"/>
      <c r="U95" s="64"/>
      <c r="V95" s="61"/>
      <c r="W95" s="61"/>
      <c r="X95" s="61"/>
      <c r="Y95" s="64"/>
      <c r="Z95" s="190" t="str">
        <f t="shared" si="6"/>
        <v/>
      </c>
      <c r="AA95" s="191" t="str">
        <f t="shared" si="5"/>
        <v/>
      </c>
      <c r="AC95" s="4"/>
      <c r="AD95" s="4"/>
    </row>
    <row r="96" spans="1:30" x14ac:dyDescent="0.35">
      <c r="A96" s="149">
        <v>87</v>
      </c>
      <c r="B96" s="58"/>
      <c r="C96" s="58"/>
      <c r="D96" s="69"/>
      <c r="E96" s="69"/>
      <c r="F96" s="192" t="str">
        <f t="shared" si="4"/>
        <v/>
      </c>
      <c r="G96" s="117"/>
      <c r="H96" s="64"/>
      <c r="I96" s="60"/>
      <c r="J96" s="70"/>
      <c r="K96" s="82"/>
      <c r="L96" s="65"/>
      <c r="M96" s="65"/>
      <c r="N96" s="69"/>
      <c r="O96" s="69"/>
      <c r="P96" s="61"/>
      <c r="Q96" s="65"/>
      <c r="R96" s="61"/>
      <c r="S96" s="64"/>
      <c r="T96" s="61"/>
      <c r="U96" s="64"/>
      <c r="V96" s="61"/>
      <c r="W96" s="61"/>
      <c r="X96" s="61"/>
      <c r="Y96" s="64"/>
      <c r="Z96" s="190" t="str">
        <f t="shared" si="6"/>
        <v/>
      </c>
      <c r="AA96" s="191" t="str">
        <f t="shared" si="5"/>
        <v/>
      </c>
      <c r="AC96" s="4"/>
      <c r="AD96" s="4"/>
    </row>
    <row r="97" spans="1:30" x14ac:dyDescent="0.35">
      <c r="A97" s="149">
        <v>88</v>
      </c>
      <c r="B97" s="58"/>
      <c r="C97" s="58"/>
      <c r="D97" s="69"/>
      <c r="E97" s="69"/>
      <c r="F97" s="192" t="str">
        <f t="shared" si="4"/>
        <v/>
      </c>
      <c r="G97" s="117"/>
      <c r="H97" s="64"/>
      <c r="I97" s="60"/>
      <c r="J97" s="70"/>
      <c r="K97" s="82"/>
      <c r="L97" s="65"/>
      <c r="M97" s="65"/>
      <c r="N97" s="69"/>
      <c r="O97" s="69"/>
      <c r="P97" s="61"/>
      <c r="Q97" s="65"/>
      <c r="R97" s="61"/>
      <c r="S97" s="64"/>
      <c r="T97" s="61"/>
      <c r="U97" s="64"/>
      <c r="V97" s="61"/>
      <c r="W97" s="61"/>
      <c r="X97" s="61"/>
      <c r="Y97" s="64"/>
      <c r="Z97" s="190" t="str">
        <f t="shared" si="6"/>
        <v/>
      </c>
      <c r="AA97" s="191" t="str">
        <f t="shared" si="5"/>
        <v/>
      </c>
      <c r="AC97" s="4"/>
      <c r="AD97" s="4"/>
    </row>
    <row r="98" spans="1:30" x14ac:dyDescent="0.35">
      <c r="A98" s="149">
        <v>89</v>
      </c>
      <c r="B98" s="58"/>
      <c r="C98" s="58"/>
      <c r="D98" s="69"/>
      <c r="E98" s="69"/>
      <c r="F98" s="192" t="str">
        <f t="shared" si="4"/>
        <v/>
      </c>
      <c r="G98" s="117"/>
      <c r="H98" s="64"/>
      <c r="I98" s="60"/>
      <c r="J98" s="70"/>
      <c r="K98" s="82"/>
      <c r="L98" s="65"/>
      <c r="M98" s="65"/>
      <c r="N98" s="69"/>
      <c r="O98" s="69"/>
      <c r="P98" s="61"/>
      <c r="Q98" s="65"/>
      <c r="R98" s="61"/>
      <c r="S98" s="64"/>
      <c r="T98" s="61"/>
      <c r="U98" s="64"/>
      <c r="V98" s="61"/>
      <c r="W98" s="61"/>
      <c r="X98" s="61"/>
      <c r="Y98" s="64"/>
      <c r="Z98" s="190" t="str">
        <f t="shared" si="6"/>
        <v/>
      </c>
      <c r="AA98" s="191" t="str">
        <f t="shared" si="5"/>
        <v/>
      </c>
      <c r="AC98" s="4"/>
      <c r="AD98" s="4"/>
    </row>
    <row r="99" spans="1:30" x14ac:dyDescent="0.35">
      <c r="A99" s="149">
        <v>90</v>
      </c>
      <c r="B99" s="58"/>
      <c r="C99" s="58"/>
      <c r="D99" s="69"/>
      <c r="E99" s="69"/>
      <c r="F99" s="192" t="str">
        <f t="shared" si="4"/>
        <v/>
      </c>
      <c r="G99" s="117"/>
      <c r="H99" s="64"/>
      <c r="I99" s="60"/>
      <c r="J99" s="70"/>
      <c r="K99" s="82"/>
      <c r="L99" s="65"/>
      <c r="M99" s="65"/>
      <c r="N99" s="69"/>
      <c r="O99" s="69"/>
      <c r="P99" s="61"/>
      <c r="Q99" s="65"/>
      <c r="R99" s="61"/>
      <c r="S99" s="64"/>
      <c r="T99" s="61"/>
      <c r="U99" s="64"/>
      <c r="V99" s="61"/>
      <c r="W99" s="61"/>
      <c r="X99" s="61"/>
      <c r="Y99" s="64"/>
      <c r="Z99" s="190" t="str">
        <f t="shared" si="6"/>
        <v/>
      </c>
      <c r="AA99" s="191" t="str">
        <f t="shared" si="5"/>
        <v/>
      </c>
      <c r="AC99" s="4"/>
      <c r="AD99" s="4"/>
    </row>
    <row r="100" spans="1:30" x14ac:dyDescent="0.35">
      <c r="A100" s="149">
        <v>91</v>
      </c>
      <c r="B100" s="58"/>
      <c r="C100" s="58"/>
      <c r="D100" s="69"/>
      <c r="E100" s="69"/>
      <c r="F100" s="192" t="str">
        <f t="shared" si="4"/>
        <v/>
      </c>
      <c r="G100" s="117"/>
      <c r="H100" s="64"/>
      <c r="I100" s="60"/>
      <c r="J100" s="70"/>
      <c r="K100" s="82"/>
      <c r="L100" s="65"/>
      <c r="M100" s="65"/>
      <c r="N100" s="69"/>
      <c r="O100" s="69"/>
      <c r="P100" s="61"/>
      <c r="Q100" s="65"/>
      <c r="R100" s="61"/>
      <c r="S100" s="64"/>
      <c r="T100" s="61"/>
      <c r="U100" s="64"/>
      <c r="V100" s="61"/>
      <c r="W100" s="61"/>
      <c r="X100" s="61"/>
      <c r="Y100" s="64"/>
      <c r="Z100" s="190" t="str">
        <f t="shared" si="6"/>
        <v/>
      </c>
      <c r="AA100" s="191" t="str">
        <f t="shared" si="5"/>
        <v/>
      </c>
      <c r="AC100" s="4"/>
      <c r="AD100" s="4"/>
    </row>
    <row r="101" spans="1:30" x14ac:dyDescent="0.35">
      <c r="A101" s="149">
        <v>92</v>
      </c>
      <c r="B101" s="58"/>
      <c r="C101" s="58"/>
      <c r="D101" s="69"/>
      <c r="E101" s="69"/>
      <c r="F101" s="192" t="str">
        <f t="shared" si="4"/>
        <v/>
      </c>
      <c r="G101" s="117"/>
      <c r="H101" s="64"/>
      <c r="I101" s="60"/>
      <c r="J101" s="70"/>
      <c r="K101" s="82"/>
      <c r="L101" s="65"/>
      <c r="M101" s="65"/>
      <c r="N101" s="69"/>
      <c r="O101" s="69"/>
      <c r="P101" s="61"/>
      <c r="Q101" s="65"/>
      <c r="R101" s="61"/>
      <c r="S101" s="64"/>
      <c r="T101" s="61"/>
      <c r="U101" s="64"/>
      <c r="V101" s="61"/>
      <c r="W101" s="61"/>
      <c r="X101" s="61"/>
      <c r="Y101" s="64"/>
      <c r="Z101" s="190" t="str">
        <f t="shared" si="6"/>
        <v/>
      </c>
      <c r="AA101" s="191" t="str">
        <f t="shared" si="5"/>
        <v/>
      </c>
      <c r="AC101" s="4"/>
      <c r="AD101" s="4"/>
    </row>
    <row r="102" spans="1:30" x14ac:dyDescent="0.35">
      <c r="A102" s="149">
        <v>93</v>
      </c>
      <c r="B102" s="58"/>
      <c r="C102" s="58"/>
      <c r="D102" s="69"/>
      <c r="E102" s="69"/>
      <c r="F102" s="192" t="str">
        <f t="shared" si="4"/>
        <v/>
      </c>
      <c r="G102" s="117"/>
      <c r="H102" s="64"/>
      <c r="I102" s="60"/>
      <c r="J102" s="70"/>
      <c r="K102" s="82"/>
      <c r="L102" s="65"/>
      <c r="M102" s="65"/>
      <c r="N102" s="69"/>
      <c r="O102" s="69"/>
      <c r="P102" s="61"/>
      <c r="Q102" s="65"/>
      <c r="R102" s="61"/>
      <c r="S102" s="64"/>
      <c r="T102" s="61"/>
      <c r="U102" s="64"/>
      <c r="V102" s="61"/>
      <c r="W102" s="61"/>
      <c r="X102" s="61"/>
      <c r="Y102" s="64"/>
      <c r="Z102" s="190" t="str">
        <f t="shared" si="6"/>
        <v/>
      </c>
      <c r="AA102" s="191" t="str">
        <f t="shared" si="5"/>
        <v/>
      </c>
      <c r="AC102" s="4"/>
      <c r="AD102" s="4"/>
    </row>
    <row r="103" spans="1:30" x14ac:dyDescent="0.35">
      <c r="A103" s="149">
        <v>94</v>
      </c>
      <c r="B103" s="58"/>
      <c r="C103" s="58"/>
      <c r="D103" s="69"/>
      <c r="E103" s="69"/>
      <c r="F103" s="192" t="str">
        <f t="shared" si="4"/>
        <v/>
      </c>
      <c r="G103" s="117"/>
      <c r="H103" s="64"/>
      <c r="I103" s="60"/>
      <c r="J103" s="70"/>
      <c r="K103" s="82"/>
      <c r="L103" s="65"/>
      <c r="M103" s="65"/>
      <c r="N103" s="69"/>
      <c r="O103" s="69"/>
      <c r="P103" s="61"/>
      <c r="Q103" s="65"/>
      <c r="R103" s="61"/>
      <c r="S103" s="64"/>
      <c r="T103" s="61"/>
      <c r="U103" s="64"/>
      <c r="V103" s="61"/>
      <c r="W103" s="61"/>
      <c r="X103" s="61"/>
      <c r="Y103" s="64"/>
      <c r="Z103" s="190" t="str">
        <f t="shared" si="6"/>
        <v/>
      </c>
      <c r="AA103" s="191" t="str">
        <f t="shared" si="5"/>
        <v/>
      </c>
      <c r="AC103" s="4"/>
      <c r="AD103" s="4"/>
    </row>
    <row r="104" spans="1:30" x14ac:dyDescent="0.35">
      <c r="A104" s="149">
        <v>95</v>
      </c>
      <c r="B104" s="58"/>
      <c r="C104" s="58"/>
      <c r="D104" s="69"/>
      <c r="E104" s="69"/>
      <c r="F104" s="192" t="str">
        <f t="shared" si="4"/>
        <v/>
      </c>
      <c r="G104" s="117"/>
      <c r="H104" s="64"/>
      <c r="I104" s="60"/>
      <c r="J104" s="70"/>
      <c r="K104" s="82"/>
      <c r="L104" s="65"/>
      <c r="M104" s="65"/>
      <c r="N104" s="69"/>
      <c r="O104" s="69"/>
      <c r="P104" s="61"/>
      <c r="Q104" s="65"/>
      <c r="R104" s="61"/>
      <c r="S104" s="64"/>
      <c r="T104" s="61"/>
      <c r="U104" s="64"/>
      <c r="V104" s="61"/>
      <c r="W104" s="61"/>
      <c r="X104" s="61"/>
      <c r="Y104" s="64"/>
      <c r="Z104" s="190" t="str">
        <f t="shared" si="6"/>
        <v/>
      </c>
      <c r="AA104" s="191" t="str">
        <f t="shared" si="5"/>
        <v/>
      </c>
      <c r="AC104" s="4"/>
      <c r="AD104" s="4"/>
    </row>
    <row r="105" spans="1:30" x14ac:dyDescent="0.35">
      <c r="A105" s="149">
        <v>96</v>
      </c>
      <c r="B105" s="58"/>
      <c r="C105" s="58"/>
      <c r="D105" s="69"/>
      <c r="E105" s="69"/>
      <c r="F105" s="192" t="str">
        <f t="shared" si="4"/>
        <v/>
      </c>
      <c r="G105" s="117"/>
      <c r="H105" s="64"/>
      <c r="I105" s="60"/>
      <c r="J105" s="70"/>
      <c r="K105" s="82"/>
      <c r="L105" s="65"/>
      <c r="M105" s="65"/>
      <c r="N105" s="69"/>
      <c r="O105" s="69"/>
      <c r="P105" s="61"/>
      <c r="Q105" s="65"/>
      <c r="R105" s="61"/>
      <c r="S105" s="64"/>
      <c r="T105" s="61"/>
      <c r="U105" s="64"/>
      <c r="V105" s="61"/>
      <c r="W105" s="61"/>
      <c r="X105" s="61"/>
      <c r="Y105" s="64"/>
      <c r="Z105" s="190" t="str">
        <f t="shared" si="6"/>
        <v/>
      </c>
      <c r="AA105" s="191" t="str">
        <f t="shared" si="5"/>
        <v/>
      </c>
      <c r="AC105" s="4"/>
      <c r="AD105" s="4"/>
    </row>
    <row r="106" spans="1:30" x14ac:dyDescent="0.35">
      <c r="A106" s="149">
        <v>97</v>
      </c>
      <c r="B106" s="58"/>
      <c r="C106" s="58"/>
      <c r="D106" s="69"/>
      <c r="E106" s="69"/>
      <c r="F106" s="192" t="str">
        <f t="shared" si="4"/>
        <v/>
      </c>
      <c r="G106" s="117"/>
      <c r="H106" s="64"/>
      <c r="I106" s="60"/>
      <c r="J106" s="70"/>
      <c r="K106" s="82"/>
      <c r="L106" s="65"/>
      <c r="M106" s="65"/>
      <c r="N106" s="69"/>
      <c r="O106" s="69"/>
      <c r="P106" s="61"/>
      <c r="Q106" s="65"/>
      <c r="R106" s="61"/>
      <c r="S106" s="64"/>
      <c r="T106" s="61"/>
      <c r="U106" s="64"/>
      <c r="V106" s="61"/>
      <c r="W106" s="61"/>
      <c r="X106" s="61"/>
      <c r="Y106" s="64"/>
      <c r="Z106" s="190" t="str">
        <f t="shared" si="6"/>
        <v/>
      </c>
      <c r="AA106" s="191" t="str">
        <f t="shared" si="5"/>
        <v/>
      </c>
      <c r="AC106" s="4"/>
      <c r="AD106" s="4"/>
    </row>
    <row r="107" spans="1:30" x14ac:dyDescent="0.35">
      <c r="A107" s="149">
        <v>98</v>
      </c>
      <c r="B107" s="58"/>
      <c r="C107" s="58"/>
      <c r="D107" s="69"/>
      <c r="E107" s="69"/>
      <c r="F107" s="192" t="str">
        <f t="shared" si="4"/>
        <v/>
      </c>
      <c r="G107" s="117"/>
      <c r="H107" s="64"/>
      <c r="I107" s="60"/>
      <c r="J107" s="70"/>
      <c r="K107" s="82"/>
      <c r="L107" s="65"/>
      <c r="M107" s="65"/>
      <c r="N107" s="69"/>
      <c r="O107" s="69"/>
      <c r="P107" s="61"/>
      <c r="Q107" s="65"/>
      <c r="R107" s="61"/>
      <c r="S107" s="64"/>
      <c r="T107" s="61"/>
      <c r="U107" s="64"/>
      <c r="V107" s="61"/>
      <c r="W107" s="61"/>
      <c r="X107" s="61"/>
      <c r="Y107" s="64"/>
      <c r="Z107" s="190" t="str">
        <f t="shared" si="6"/>
        <v/>
      </c>
      <c r="AA107" s="191" t="str">
        <f t="shared" si="5"/>
        <v/>
      </c>
      <c r="AC107" s="4"/>
      <c r="AD107" s="4"/>
    </row>
    <row r="108" spans="1:30" x14ac:dyDescent="0.35">
      <c r="A108" s="149">
        <v>99</v>
      </c>
      <c r="B108" s="58"/>
      <c r="C108" s="58"/>
      <c r="D108" s="69"/>
      <c r="E108" s="69"/>
      <c r="F108" s="192" t="str">
        <f t="shared" si="4"/>
        <v/>
      </c>
      <c r="G108" s="117"/>
      <c r="H108" s="64"/>
      <c r="I108" s="60"/>
      <c r="J108" s="70"/>
      <c r="K108" s="82"/>
      <c r="L108" s="65"/>
      <c r="M108" s="65"/>
      <c r="N108" s="69"/>
      <c r="O108" s="69"/>
      <c r="P108" s="61"/>
      <c r="Q108" s="65"/>
      <c r="R108" s="61"/>
      <c r="S108" s="64"/>
      <c r="T108" s="61"/>
      <c r="U108" s="64"/>
      <c r="V108" s="61"/>
      <c r="W108" s="61"/>
      <c r="X108" s="61"/>
      <c r="Y108" s="64"/>
      <c r="Z108" s="190" t="str">
        <f t="shared" si="6"/>
        <v/>
      </c>
      <c r="AA108" s="191" t="str">
        <f t="shared" si="5"/>
        <v/>
      </c>
      <c r="AC108" s="4"/>
      <c r="AD108" s="4"/>
    </row>
    <row r="109" spans="1:30" x14ac:dyDescent="0.35">
      <c r="A109" s="149">
        <v>100</v>
      </c>
      <c r="B109" s="58"/>
      <c r="C109" s="58"/>
      <c r="D109" s="69"/>
      <c r="E109" s="69"/>
      <c r="F109" s="192" t="str">
        <f t="shared" si="4"/>
        <v/>
      </c>
      <c r="G109" s="117"/>
      <c r="H109" s="64"/>
      <c r="I109" s="60"/>
      <c r="J109" s="70"/>
      <c r="K109" s="82"/>
      <c r="L109" s="65"/>
      <c r="M109" s="65"/>
      <c r="N109" s="69"/>
      <c r="O109" s="69"/>
      <c r="P109" s="61"/>
      <c r="Q109" s="65"/>
      <c r="R109" s="61"/>
      <c r="S109" s="64"/>
      <c r="T109" s="61"/>
      <c r="U109" s="64"/>
      <c r="V109" s="61"/>
      <c r="W109" s="61"/>
      <c r="X109" s="61"/>
      <c r="Y109" s="64"/>
      <c r="Z109" s="190" t="str">
        <f t="shared" si="6"/>
        <v/>
      </c>
      <c r="AA109" s="191" t="str">
        <f t="shared" si="5"/>
        <v/>
      </c>
      <c r="AC109" s="4"/>
      <c r="AD109" s="4"/>
    </row>
    <row r="110" spans="1:30" x14ac:dyDescent="0.35">
      <c r="A110" s="149">
        <v>101</v>
      </c>
      <c r="B110" s="58"/>
      <c r="C110" s="58"/>
      <c r="D110" s="69"/>
      <c r="E110" s="69"/>
      <c r="F110" s="192" t="str">
        <f t="shared" si="4"/>
        <v/>
      </c>
      <c r="G110" s="117"/>
      <c r="H110" s="64"/>
      <c r="I110" s="60"/>
      <c r="J110" s="70"/>
      <c r="K110" s="82"/>
      <c r="L110" s="65"/>
      <c r="M110" s="65"/>
      <c r="N110" s="69"/>
      <c r="O110" s="69"/>
      <c r="P110" s="61"/>
      <c r="Q110" s="65"/>
      <c r="R110" s="61"/>
      <c r="S110" s="64"/>
      <c r="T110" s="61"/>
      <c r="U110" s="64"/>
      <c r="V110" s="61"/>
      <c r="W110" s="61"/>
      <c r="X110" s="61"/>
      <c r="Y110" s="64"/>
      <c r="Z110" s="190" t="str">
        <f t="shared" si="6"/>
        <v/>
      </c>
      <c r="AA110" s="191" t="str">
        <f t="shared" si="5"/>
        <v/>
      </c>
      <c r="AC110" s="4"/>
      <c r="AD110" s="4"/>
    </row>
    <row r="111" spans="1:30" x14ac:dyDescent="0.35">
      <c r="A111" s="149">
        <v>102</v>
      </c>
      <c r="B111" s="58"/>
      <c r="C111" s="58"/>
      <c r="D111" s="69"/>
      <c r="E111" s="69"/>
      <c r="F111" s="192" t="str">
        <f t="shared" si="4"/>
        <v/>
      </c>
      <c r="G111" s="117"/>
      <c r="H111" s="64"/>
      <c r="I111" s="60"/>
      <c r="J111" s="70"/>
      <c r="K111" s="82"/>
      <c r="L111" s="65"/>
      <c r="M111" s="65"/>
      <c r="N111" s="69"/>
      <c r="O111" s="69"/>
      <c r="P111" s="61"/>
      <c r="Q111" s="65"/>
      <c r="R111" s="61"/>
      <c r="S111" s="64"/>
      <c r="T111" s="61"/>
      <c r="U111" s="64"/>
      <c r="V111" s="61"/>
      <c r="W111" s="61"/>
      <c r="X111" s="61"/>
      <c r="Y111" s="64"/>
      <c r="Z111" s="190" t="str">
        <f t="shared" si="6"/>
        <v/>
      </c>
      <c r="AA111" s="191" t="str">
        <f t="shared" si="5"/>
        <v/>
      </c>
      <c r="AC111" s="4"/>
      <c r="AD111" s="4"/>
    </row>
    <row r="112" spans="1:30" x14ac:dyDescent="0.35">
      <c r="A112" s="149">
        <v>103</v>
      </c>
      <c r="B112" s="58"/>
      <c r="C112" s="58"/>
      <c r="D112" s="69"/>
      <c r="E112" s="69"/>
      <c r="F112" s="192" t="str">
        <f t="shared" si="4"/>
        <v/>
      </c>
      <c r="G112" s="117"/>
      <c r="H112" s="64"/>
      <c r="I112" s="60"/>
      <c r="J112" s="70"/>
      <c r="K112" s="82"/>
      <c r="L112" s="65"/>
      <c r="M112" s="65"/>
      <c r="N112" s="69"/>
      <c r="O112" s="69"/>
      <c r="P112" s="61"/>
      <c r="Q112" s="65"/>
      <c r="R112" s="61"/>
      <c r="S112" s="64"/>
      <c r="T112" s="61"/>
      <c r="U112" s="64"/>
      <c r="V112" s="61"/>
      <c r="W112" s="61"/>
      <c r="X112" s="61"/>
      <c r="Y112" s="64"/>
      <c r="Z112" s="190" t="str">
        <f t="shared" si="6"/>
        <v/>
      </c>
      <c r="AA112" s="191" t="str">
        <f t="shared" si="5"/>
        <v/>
      </c>
      <c r="AC112" s="4"/>
      <c r="AD112" s="4"/>
    </row>
    <row r="113" spans="1:30" x14ac:dyDescent="0.35">
      <c r="A113" s="149">
        <v>104</v>
      </c>
      <c r="B113" s="58"/>
      <c r="C113" s="58"/>
      <c r="D113" s="69"/>
      <c r="E113" s="69"/>
      <c r="F113" s="192" t="str">
        <f t="shared" si="4"/>
        <v/>
      </c>
      <c r="G113" s="117"/>
      <c r="H113" s="64"/>
      <c r="I113" s="60"/>
      <c r="J113" s="70"/>
      <c r="K113" s="82"/>
      <c r="L113" s="65"/>
      <c r="M113" s="65"/>
      <c r="N113" s="69"/>
      <c r="O113" s="69"/>
      <c r="P113" s="61"/>
      <c r="Q113" s="65"/>
      <c r="R113" s="61"/>
      <c r="S113" s="64"/>
      <c r="T113" s="61"/>
      <c r="U113" s="64"/>
      <c r="V113" s="61"/>
      <c r="W113" s="61"/>
      <c r="X113" s="61"/>
      <c r="Y113" s="64"/>
      <c r="Z113" s="190" t="str">
        <f t="shared" si="6"/>
        <v/>
      </c>
      <c r="AA113" s="191" t="str">
        <f t="shared" si="5"/>
        <v/>
      </c>
      <c r="AC113" s="4"/>
      <c r="AD113" s="4"/>
    </row>
    <row r="114" spans="1:30" x14ac:dyDescent="0.35">
      <c r="A114" s="149">
        <v>105</v>
      </c>
      <c r="B114" s="58"/>
      <c r="C114" s="58"/>
      <c r="D114" s="69"/>
      <c r="E114" s="69"/>
      <c r="F114" s="192" t="str">
        <f t="shared" si="4"/>
        <v/>
      </c>
      <c r="G114" s="117"/>
      <c r="H114" s="64"/>
      <c r="I114" s="60"/>
      <c r="J114" s="70"/>
      <c r="K114" s="82"/>
      <c r="L114" s="65"/>
      <c r="M114" s="65"/>
      <c r="N114" s="69"/>
      <c r="O114" s="69"/>
      <c r="P114" s="61"/>
      <c r="Q114" s="65"/>
      <c r="R114" s="61"/>
      <c r="S114" s="64"/>
      <c r="T114" s="61"/>
      <c r="U114" s="64"/>
      <c r="V114" s="61"/>
      <c r="W114" s="61"/>
      <c r="X114" s="61"/>
      <c r="Y114" s="64"/>
      <c r="Z114" s="190" t="str">
        <f t="shared" si="6"/>
        <v/>
      </c>
      <c r="AA114" s="191" t="str">
        <f t="shared" si="5"/>
        <v/>
      </c>
      <c r="AC114" s="4"/>
      <c r="AD114" s="4"/>
    </row>
    <row r="115" spans="1:30" x14ac:dyDescent="0.35">
      <c r="A115" s="149">
        <v>106</v>
      </c>
      <c r="B115" s="58"/>
      <c r="C115" s="58"/>
      <c r="D115" s="69"/>
      <c r="E115" s="69"/>
      <c r="F115" s="192" t="str">
        <f t="shared" si="4"/>
        <v/>
      </c>
      <c r="G115" s="117"/>
      <c r="H115" s="64"/>
      <c r="I115" s="60"/>
      <c r="J115" s="70"/>
      <c r="K115" s="82"/>
      <c r="L115" s="65"/>
      <c r="M115" s="65"/>
      <c r="N115" s="69"/>
      <c r="O115" s="69"/>
      <c r="P115" s="61"/>
      <c r="Q115" s="65"/>
      <c r="R115" s="61"/>
      <c r="S115" s="64"/>
      <c r="T115" s="61"/>
      <c r="U115" s="64"/>
      <c r="V115" s="61"/>
      <c r="W115" s="61"/>
      <c r="X115" s="61"/>
      <c r="Y115" s="64"/>
      <c r="Z115" s="190" t="str">
        <f t="shared" si="6"/>
        <v/>
      </c>
      <c r="AA115" s="191" t="str">
        <f t="shared" si="5"/>
        <v/>
      </c>
      <c r="AC115" s="4"/>
      <c r="AD115" s="4"/>
    </row>
    <row r="116" spans="1:30" x14ac:dyDescent="0.35">
      <c r="A116" s="149">
        <v>107</v>
      </c>
      <c r="B116" s="58"/>
      <c r="C116" s="58"/>
      <c r="D116" s="69"/>
      <c r="E116" s="69"/>
      <c r="F116" s="192" t="str">
        <f t="shared" si="4"/>
        <v/>
      </c>
      <c r="G116" s="117"/>
      <c r="H116" s="64"/>
      <c r="I116" s="60"/>
      <c r="J116" s="70"/>
      <c r="K116" s="82"/>
      <c r="L116" s="65"/>
      <c r="M116" s="65"/>
      <c r="N116" s="69"/>
      <c r="O116" s="69"/>
      <c r="P116" s="61"/>
      <c r="Q116" s="65"/>
      <c r="R116" s="61"/>
      <c r="S116" s="64"/>
      <c r="T116" s="61"/>
      <c r="U116" s="64"/>
      <c r="V116" s="61"/>
      <c r="W116" s="61"/>
      <c r="X116" s="61"/>
      <c r="Y116" s="64"/>
      <c r="Z116" s="190" t="str">
        <f t="shared" si="6"/>
        <v/>
      </c>
      <c r="AA116" s="191" t="str">
        <f t="shared" si="5"/>
        <v/>
      </c>
      <c r="AC116" s="4"/>
      <c r="AD116" s="4"/>
    </row>
    <row r="117" spans="1:30" x14ac:dyDescent="0.35">
      <c r="A117" s="149">
        <v>108</v>
      </c>
      <c r="B117" s="58"/>
      <c r="C117" s="58"/>
      <c r="D117" s="69"/>
      <c r="E117" s="69"/>
      <c r="F117" s="192" t="str">
        <f t="shared" si="4"/>
        <v/>
      </c>
      <c r="G117" s="117"/>
      <c r="H117" s="64"/>
      <c r="I117" s="60"/>
      <c r="J117" s="70"/>
      <c r="K117" s="82"/>
      <c r="L117" s="65"/>
      <c r="M117" s="65"/>
      <c r="N117" s="69"/>
      <c r="O117" s="69"/>
      <c r="P117" s="61"/>
      <c r="Q117" s="65"/>
      <c r="R117" s="61"/>
      <c r="S117" s="64"/>
      <c r="T117" s="61"/>
      <c r="U117" s="64"/>
      <c r="V117" s="61"/>
      <c r="W117" s="61"/>
      <c r="X117" s="61"/>
      <c r="Y117" s="64"/>
      <c r="Z117" s="190" t="str">
        <f t="shared" si="6"/>
        <v/>
      </c>
      <c r="AA117" s="191" t="str">
        <f t="shared" si="5"/>
        <v/>
      </c>
      <c r="AC117" s="4"/>
      <c r="AD117" s="4"/>
    </row>
    <row r="118" spans="1:30" x14ac:dyDescent="0.35">
      <c r="A118" s="149">
        <v>109</v>
      </c>
      <c r="B118" s="58"/>
      <c r="C118" s="58"/>
      <c r="D118" s="69"/>
      <c r="E118" s="69"/>
      <c r="F118" s="192" t="str">
        <f t="shared" si="4"/>
        <v/>
      </c>
      <c r="G118" s="117"/>
      <c r="H118" s="64"/>
      <c r="I118" s="60"/>
      <c r="J118" s="70"/>
      <c r="K118" s="82"/>
      <c r="L118" s="65"/>
      <c r="M118" s="65"/>
      <c r="N118" s="69"/>
      <c r="O118" s="69"/>
      <c r="P118" s="61"/>
      <c r="Q118" s="65"/>
      <c r="R118" s="61"/>
      <c r="S118" s="64"/>
      <c r="T118" s="61"/>
      <c r="U118" s="64"/>
      <c r="V118" s="61"/>
      <c r="W118" s="61"/>
      <c r="X118" s="61"/>
      <c r="Y118" s="64"/>
      <c r="Z118" s="190" t="str">
        <f t="shared" si="6"/>
        <v/>
      </c>
      <c r="AA118" s="191" t="str">
        <f t="shared" si="5"/>
        <v/>
      </c>
      <c r="AC118" s="4"/>
      <c r="AD118" s="4"/>
    </row>
    <row r="119" spans="1:30" x14ac:dyDescent="0.35">
      <c r="A119" s="149">
        <v>110</v>
      </c>
      <c r="B119" s="58"/>
      <c r="C119" s="58"/>
      <c r="D119" s="69"/>
      <c r="E119" s="69"/>
      <c r="F119" s="192" t="str">
        <f t="shared" si="4"/>
        <v/>
      </c>
      <c r="G119" s="117"/>
      <c r="H119" s="64"/>
      <c r="I119" s="60"/>
      <c r="J119" s="70"/>
      <c r="K119" s="82"/>
      <c r="L119" s="65"/>
      <c r="M119" s="65"/>
      <c r="N119" s="69"/>
      <c r="O119" s="69"/>
      <c r="P119" s="61"/>
      <c r="Q119" s="65"/>
      <c r="R119" s="61"/>
      <c r="S119" s="64"/>
      <c r="T119" s="61"/>
      <c r="U119" s="64"/>
      <c r="V119" s="61"/>
      <c r="W119" s="61"/>
      <c r="X119" s="61"/>
      <c r="Y119" s="64"/>
      <c r="Z119" s="190" t="str">
        <f t="shared" si="6"/>
        <v/>
      </c>
      <c r="AA119" s="191" t="str">
        <f t="shared" si="5"/>
        <v/>
      </c>
      <c r="AC119" s="4"/>
      <c r="AD119" s="4"/>
    </row>
    <row r="120" spans="1:30" x14ac:dyDescent="0.35">
      <c r="A120" s="149">
        <v>111</v>
      </c>
      <c r="B120" s="58"/>
      <c r="C120" s="58"/>
      <c r="D120" s="69"/>
      <c r="E120" s="69"/>
      <c r="F120" s="192" t="str">
        <f t="shared" si="4"/>
        <v/>
      </c>
      <c r="G120" s="117"/>
      <c r="H120" s="64"/>
      <c r="I120" s="60"/>
      <c r="J120" s="70"/>
      <c r="K120" s="82"/>
      <c r="L120" s="65"/>
      <c r="M120" s="65"/>
      <c r="N120" s="69"/>
      <c r="O120" s="69"/>
      <c r="P120" s="61"/>
      <c r="Q120" s="65"/>
      <c r="R120" s="61"/>
      <c r="S120" s="64"/>
      <c r="T120" s="61"/>
      <c r="U120" s="64"/>
      <c r="V120" s="61"/>
      <c r="W120" s="61"/>
      <c r="X120" s="61"/>
      <c r="Y120" s="64"/>
      <c r="Z120" s="190" t="str">
        <f t="shared" si="6"/>
        <v/>
      </c>
      <c r="AA120" s="191" t="str">
        <f t="shared" si="5"/>
        <v/>
      </c>
      <c r="AC120" s="4"/>
      <c r="AD120" s="4"/>
    </row>
    <row r="121" spans="1:30" x14ac:dyDescent="0.35">
      <c r="A121" s="149">
        <v>112</v>
      </c>
      <c r="B121" s="58"/>
      <c r="C121" s="58"/>
      <c r="D121" s="69"/>
      <c r="E121" s="69"/>
      <c r="F121" s="192" t="str">
        <f t="shared" si="4"/>
        <v/>
      </c>
      <c r="G121" s="117"/>
      <c r="H121" s="64"/>
      <c r="I121" s="60"/>
      <c r="J121" s="70"/>
      <c r="K121" s="82"/>
      <c r="L121" s="65"/>
      <c r="M121" s="65"/>
      <c r="N121" s="69"/>
      <c r="O121" s="69"/>
      <c r="P121" s="61"/>
      <c r="Q121" s="65"/>
      <c r="R121" s="61"/>
      <c r="S121" s="64"/>
      <c r="T121" s="61"/>
      <c r="U121" s="64"/>
      <c r="V121" s="61"/>
      <c r="W121" s="61"/>
      <c r="X121" s="61"/>
      <c r="Y121" s="64"/>
      <c r="Z121" s="190" t="str">
        <f t="shared" si="6"/>
        <v/>
      </c>
      <c r="AA121" s="191" t="str">
        <f t="shared" si="5"/>
        <v/>
      </c>
      <c r="AC121" s="4"/>
      <c r="AD121" s="4"/>
    </row>
    <row r="122" spans="1:30" x14ac:dyDescent="0.35">
      <c r="A122" s="149">
        <v>113</v>
      </c>
      <c r="B122" s="58"/>
      <c r="C122" s="58"/>
      <c r="D122" s="69"/>
      <c r="E122" s="69"/>
      <c r="F122" s="192" t="str">
        <f t="shared" si="4"/>
        <v/>
      </c>
      <c r="G122" s="117"/>
      <c r="H122" s="64"/>
      <c r="I122" s="60"/>
      <c r="J122" s="70"/>
      <c r="K122" s="82"/>
      <c r="L122" s="65"/>
      <c r="M122" s="65"/>
      <c r="N122" s="69"/>
      <c r="O122" s="69"/>
      <c r="P122" s="61"/>
      <c r="Q122" s="65"/>
      <c r="R122" s="61"/>
      <c r="S122" s="64"/>
      <c r="T122" s="61"/>
      <c r="U122" s="64"/>
      <c r="V122" s="61"/>
      <c r="W122" s="61"/>
      <c r="X122" s="61"/>
      <c r="Y122" s="64"/>
      <c r="Z122" s="190" t="str">
        <f t="shared" si="6"/>
        <v/>
      </c>
      <c r="AA122" s="191" t="str">
        <f t="shared" si="5"/>
        <v/>
      </c>
      <c r="AC122" s="4"/>
      <c r="AD122" s="4"/>
    </row>
    <row r="123" spans="1:30" x14ac:dyDescent="0.35">
      <c r="A123" s="149">
        <v>114</v>
      </c>
      <c r="B123" s="58"/>
      <c r="C123" s="58"/>
      <c r="D123" s="69"/>
      <c r="E123" s="69"/>
      <c r="F123" s="192" t="str">
        <f t="shared" si="4"/>
        <v/>
      </c>
      <c r="G123" s="117"/>
      <c r="H123" s="64"/>
      <c r="I123" s="60"/>
      <c r="J123" s="70"/>
      <c r="K123" s="82"/>
      <c r="L123" s="65"/>
      <c r="M123" s="65"/>
      <c r="N123" s="69"/>
      <c r="O123" s="69"/>
      <c r="P123" s="61"/>
      <c r="Q123" s="65"/>
      <c r="R123" s="61"/>
      <c r="S123" s="64"/>
      <c r="T123" s="61"/>
      <c r="U123" s="64"/>
      <c r="V123" s="61"/>
      <c r="W123" s="61"/>
      <c r="X123" s="61"/>
      <c r="Y123" s="64"/>
      <c r="Z123" s="190" t="str">
        <f t="shared" si="6"/>
        <v/>
      </c>
      <c r="AA123" s="191" t="str">
        <f t="shared" si="5"/>
        <v/>
      </c>
      <c r="AC123" s="4"/>
      <c r="AD123" s="4"/>
    </row>
    <row r="124" spans="1:30" x14ac:dyDescent="0.35">
      <c r="A124" s="149">
        <v>115</v>
      </c>
      <c r="B124" s="58"/>
      <c r="C124" s="58"/>
      <c r="D124" s="69"/>
      <c r="E124" s="69"/>
      <c r="F124" s="192" t="str">
        <f t="shared" si="4"/>
        <v/>
      </c>
      <c r="G124" s="117"/>
      <c r="H124" s="64"/>
      <c r="I124" s="60"/>
      <c r="J124" s="70"/>
      <c r="K124" s="82"/>
      <c r="L124" s="65"/>
      <c r="M124" s="65"/>
      <c r="N124" s="69"/>
      <c r="O124" s="69"/>
      <c r="P124" s="61"/>
      <c r="Q124" s="65"/>
      <c r="R124" s="61"/>
      <c r="S124" s="64"/>
      <c r="T124" s="61"/>
      <c r="U124" s="64"/>
      <c r="V124" s="61"/>
      <c r="W124" s="61"/>
      <c r="X124" s="61"/>
      <c r="Y124" s="64"/>
      <c r="Z124" s="190" t="str">
        <f t="shared" si="6"/>
        <v/>
      </c>
      <c r="AA124" s="191" t="str">
        <f t="shared" si="5"/>
        <v/>
      </c>
      <c r="AC124" s="4"/>
      <c r="AD124" s="4"/>
    </row>
    <row r="125" spans="1:30" x14ac:dyDescent="0.35">
      <c r="A125" s="149">
        <v>116</v>
      </c>
      <c r="B125" s="58"/>
      <c r="C125" s="58"/>
      <c r="D125" s="69"/>
      <c r="E125" s="69"/>
      <c r="F125" s="192" t="str">
        <f t="shared" si="4"/>
        <v/>
      </c>
      <c r="G125" s="117"/>
      <c r="H125" s="64"/>
      <c r="I125" s="60"/>
      <c r="J125" s="70"/>
      <c r="K125" s="82"/>
      <c r="L125" s="65"/>
      <c r="M125" s="65"/>
      <c r="N125" s="69"/>
      <c r="O125" s="69"/>
      <c r="P125" s="61"/>
      <c r="Q125" s="65"/>
      <c r="R125" s="61"/>
      <c r="S125" s="64"/>
      <c r="T125" s="61"/>
      <c r="U125" s="64"/>
      <c r="V125" s="61"/>
      <c r="W125" s="61"/>
      <c r="X125" s="61"/>
      <c r="Y125" s="64"/>
      <c r="Z125" s="190" t="str">
        <f t="shared" si="6"/>
        <v/>
      </c>
      <c r="AA125" s="191" t="str">
        <f t="shared" si="5"/>
        <v/>
      </c>
      <c r="AC125" s="4"/>
      <c r="AD125" s="4"/>
    </row>
    <row r="126" spans="1:30" x14ac:dyDescent="0.35">
      <c r="A126" s="149">
        <v>117</v>
      </c>
      <c r="B126" s="58"/>
      <c r="C126" s="58"/>
      <c r="D126" s="69"/>
      <c r="E126" s="69"/>
      <c r="F126" s="192" t="str">
        <f t="shared" si="4"/>
        <v/>
      </c>
      <c r="G126" s="117"/>
      <c r="H126" s="64"/>
      <c r="I126" s="60"/>
      <c r="J126" s="70"/>
      <c r="K126" s="82"/>
      <c r="L126" s="65"/>
      <c r="M126" s="65"/>
      <c r="N126" s="69"/>
      <c r="O126" s="69"/>
      <c r="P126" s="61"/>
      <c r="Q126" s="65"/>
      <c r="R126" s="61"/>
      <c r="S126" s="64"/>
      <c r="T126" s="61"/>
      <c r="U126" s="64"/>
      <c r="V126" s="61"/>
      <c r="W126" s="61"/>
      <c r="X126" s="61"/>
      <c r="Y126" s="64"/>
      <c r="Z126" s="190" t="str">
        <f t="shared" si="6"/>
        <v/>
      </c>
      <c r="AA126" s="191" t="str">
        <f t="shared" si="5"/>
        <v/>
      </c>
      <c r="AC126" s="4"/>
      <c r="AD126" s="4"/>
    </row>
    <row r="127" spans="1:30" x14ac:dyDescent="0.35">
      <c r="A127" s="149">
        <v>118</v>
      </c>
      <c r="B127" s="58"/>
      <c r="C127" s="58"/>
      <c r="D127" s="69"/>
      <c r="E127" s="69"/>
      <c r="F127" s="192" t="str">
        <f t="shared" si="4"/>
        <v/>
      </c>
      <c r="G127" s="117"/>
      <c r="H127" s="64"/>
      <c r="I127" s="60"/>
      <c r="J127" s="70"/>
      <c r="K127" s="82"/>
      <c r="L127" s="65"/>
      <c r="M127" s="65"/>
      <c r="N127" s="69"/>
      <c r="O127" s="69"/>
      <c r="P127" s="61"/>
      <c r="Q127" s="65"/>
      <c r="R127" s="61"/>
      <c r="S127" s="64"/>
      <c r="T127" s="61"/>
      <c r="U127" s="64"/>
      <c r="V127" s="61"/>
      <c r="W127" s="61"/>
      <c r="X127" s="61"/>
      <c r="Y127" s="64"/>
      <c r="Z127" s="190" t="str">
        <f t="shared" si="6"/>
        <v/>
      </c>
      <c r="AA127" s="191" t="str">
        <f t="shared" si="5"/>
        <v/>
      </c>
      <c r="AC127" s="4"/>
      <c r="AD127" s="4"/>
    </row>
    <row r="128" spans="1:30" x14ac:dyDescent="0.35">
      <c r="A128" s="149">
        <v>119</v>
      </c>
      <c r="B128" s="58"/>
      <c r="C128" s="58"/>
      <c r="D128" s="69"/>
      <c r="E128" s="69"/>
      <c r="F128" s="192" t="str">
        <f t="shared" si="4"/>
        <v/>
      </c>
      <c r="G128" s="117"/>
      <c r="H128" s="64"/>
      <c r="I128" s="60"/>
      <c r="J128" s="70"/>
      <c r="K128" s="82"/>
      <c r="L128" s="65"/>
      <c r="M128" s="65"/>
      <c r="N128" s="69"/>
      <c r="O128" s="69"/>
      <c r="P128" s="61"/>
      <c r="Q128" s="65"/>
      <c r="R128" s="61"/>
      <c r="S128" s="64"/>
      <c r="T128" s="61"/>
      <c r="U128" s="64"/>
      <c r="V128" s="61"/>
      <c r="W128" s="61"/>
      <c r="X128" s="61"/>
      <c r="Y128" s="64"/>
      <c r="Z128" s="190" t="str">
        <f t="shared" si="6"/>
        <v/>
      </c>
      <c r="AA128" s="191" t="str">
        <f t="shared" si="5"/>
        <v/>
      </c>
      <c r="AC128" s="4"/>
      <c r="AD128" s="4"/>
    </row>
    <row r="129" spans="1:30" x14ac:dyDescent="0.35">
      <c r="A129" s="149">
        <v>120</v>
      </c>
      <c r="B129" s="58"/>
      <c r="C129" s="58"/>
      <c r="D129" s="69"/>
      <c r="E129" s="69"/>
      <c r="F129" s="192" t="str">
        <f t="shared" si="4"/>
        <v/>
      </c>
      <c r="G129" s="117"/>
      <c r="H129" s="64"/>
      <c r="I129" s="60"/>
      <c r="J129" s="70"/>
      <c r="K129" s="82"/>
      <c r="L129" s="65"/>
      <c r="M129" s="65"/>
      <c r="N129" s="69"/>
      <c r="O129" s="69"/>
      <c r="P129" s="61"/>
      <c r="Q129" s="65"/>
      <c r="R129" s="61"/>
      <c r="S129" s="64"/>
      <c r="T129" s="61"/>
      <c r="U129" s="64"/>
      <c r="V129" s="61"/>
      <c r="W129" s="61"/>
      <c r="X129" s="61"/>
      <c r="Y129" s="64"/>
      <c r="Z129" s="190" t="str">
        <f t="shared" si="6"/>
        <v/>
      </c>
      <c r="AA129" s="191" t="str">
        <f t="shared" si="5"/>
        <v/>
      </c>
      <c r="AC129" s="4"/>
      <c r="AD129" s="4"/>
    </row>
    <row r="130" spans="1:30" x14ac:dyDescent="0.35">
      <c r="A130" s="149">
        <v>121</v>
      </c>
      <c r="B130" s="58"/>
      <c r="C130" s="58"/>
      <c r="D130" s="69"/>
      <c r="E130" s="69"/>
      <c r="F130" s="192" t="str">
        <f t="shared" si="4"/>
        <v/>
      </c>
      <c r="G130" s="117"/>
      <c r="H130" s="64"/>
      <c r="I130" s="60"/>
      <c r="J130" s="70"/>
      <c r="K130" s="82"/>
      <c r="L130" s="65"/>
      <c r="M130" s="65"/>
      <c r="N130" s="69"/>
      <c r="O130" s="69"/>
      <c r="P130" s="61"/>
      <c r="Q130" s="65"/>
      <c r="R130" s="61"/>
      <c r="S130" s="64"/>
      <c r="T130" s="61"/>
      <c r="U130" s="64"/>
      <c r="V130" s="61"/>
      <c r="W130" s="61"/>
      <c r="X130" s="61"/>
      <c r="Y130" s="64"/>
      <c r="Z130" s="190" t="str">
        <f t="shared" si="6"/>
        <v/>
      </c>
      <c r="AA130" s="191" t="str">
        <f t="shared" si="5"/>
        <v/>
      </c>
      <c r="AC130" s="4"/>
      <c r="AD130" s="4"/>
    </row>
    <row r="131" spans="1:30" x14ac:dyDescent="0.35">
      <c r="A131" s="149">
        <v>122</v>
      </c>
      <c r="B131" s="58"/>
      <c r="C131" s="58"/>
      <c r="D131" s="69"/>
      <c r="E131" s="69"/>
      <c r="F131" s="192" t="str">
        <f t="shared" si="4"/>
        <v/>
      </c>
      <c r="G131" s="117"/>
      <c r="H131" s="64"/>
      <c r="I131" s="60"/>
      <c r="J131" s="70"/>
      <c r="K131" s="82"/>
      <c r="L131" s="65"/>
      <c r="M131" s="65"/>
      <c r="N131" s="69"/>
      <c r="O131" s="69"/>
      <c r="P131" s="61"/>
      <c r="Q131" s="65"/>
      <c r="R131" s="61"/>
      <c r="S131" s="64"/>
      <c r="T131" s="61"/>
      <c r="U131" s="64"/>
      <c r="V131" s="61"/>
      <c r="W131" s="61"/>
      <c r="X131" s="61"/>
      <c r="Y131" s="64"/>
      <c r="Z131" s="190" t="str">
        <f t="shared" si="6"/>
        <v/>
      </c>
      <c r="AA131" s="191" t="str">
        <f t="shared" si="5"/>
        <v/>
      </c>
      <c r="AC131" s="4"/>
      <c r="AD131" s="4"/>
    </row>
    <row r="132" spans="1:30" x14ac:dyDescent="0.35">
      <c r="A132" s="149">
        <v>123</v>
      </c>
      <c r="B132" s="58"/>
      <c r="C132" s="58"/>
      <c r="D132" s="69"/>
      <c r="E132" s="69"/>
      <c r="F132" s="192" t="str">
        <f t="shared" si="4"/>
        <v/>
      </c>
      <c r="G132" s="117"/>
      <c r="H132" s="64"/>
      <c r="I132" s="60"/>
      <c r="J132" s="70"/>
      <c r="K132" s="82"/>
      <c r="L132" s="65"/>
      <c r="M132" s="65"/>
      <c r="N132" s="69"/>
      <c r="O132" s="69"/>
      <c r="P132" s="61"/>
      <c r="Q132" s="65"/>
      <c r="R132" s="61"/>
      <c r="S132" s="64"/>
      <c r="T132" s="61"/>
      <c r="U132" s="64"/>
      <c r="V132" s="61"/>
      <c r="W132" s="61"/>
      <c r="X132" s="61"/>
      <c r="Y132" s="64"/>
      <c r="Z132" s="190" t="str">
        <f t="shared" si="6"/>
        <v/>
      </c>
      <c r="AA132" s="191" t="str">
        <f t="shared" si="5"/>
        <v/>
      </c>
      <c r="AC132" s="4"/>
      <c r="AD132" s="4"/>
    </row>
    <row r="133" spans="1:30" x14ac:dyDescent="0.35">
      <c r="A133" s="149">
        <v>124</v>
      </c>
      <c r="B133" s="58"/>
      <c r="C133" s="58"/>
      <c r="D133" s="69"/>
      <c r="E133" s="69"/>
      <c r="F133" s="192" t="str">
        <f t="shared" si="4"/>
        <v/>
      </c>
      <c r="G133" s="117"/>
      <c r="H133" s="64"/>
      <c r="I133" s="60"/>
      <c r="J133" s="70"/>
      <c r="K133" s="82"/>
      <c r="L133" s="65"/>
      <c r="M133" s="65"/>
      <c r="N133" s="69"/>
      <c r="O133" s="69"/>
      <c r="P133" s="61"/>
      <c r="Q133" s="65"/>
      <c r="R133" s="61"/>
      <c r="S133" s="64"/>
      <c r="T133" s="61"/>
      <c r="U133" s="64"/>
      <c r="V133" s="61"/>
      <c r="W133" s="61"/>
      <c r="X133" s="61"/>
      <c r="Y133" s="64"/>
      <c r="Z133" s="190" t="str">
        <f t="shared" si="6"/>
        <v/>
      </c>
      <c r="AA133" s="191" t="str">
        <f t="shared" si="5"/>
        <v/>
      </c>
      <c r="AC133" s="4"/>
      <c r="AD133" s="4"/>
    </row>
    <row r="134" spans="1:30" x14ac:dyDescent="0.35">
      <c r="A134" s="149">
        <v>125</v>
      </c>
      <c r="B134" s="58"/>
      <c r="C134" s="58"/>
      <c r="D134" s="69"/>
      <c r="E134" s="69"/>
      <c r="F134" s="192" t="str">
        <f t="shared" si="4"/>
        <v/>
      </c>
      <c r="G134" s="117"/>
      <c r="H134" s="64"/>
      <c r="I134" s="60"/>
      <c r="J134" s="70"/>
      <c r="K134" s="82"/>
      <c r="L134" s="65"/>
      <c r="M134" s="65"/>
      <c r="N134" s="69"/>
      <c r="O134" s="69"/>
      <c r="P134" s="61"/>
      <c r="Q134" s="65"/>
      <c r="R134" s="61"/>
      <c r="S134" s="64"/>
      <c r="T134" s="61"/>
      <c r="U134" s="64"/>
      <c r="V134" s="61"/>
      <c r="W134" s="61"/>
      <c r="X134" s="61"/>
      <c r="Y134" s="64"/>
      <c r="Z134" s="190" t="str">
        <f t="shared" si="6"/>
        <v/>
      </c>
      <c r="AA134" s="191" t="str">
        <f t="shared" si="5"/>
        <v/>
      </c>
      <c r="AC134" s="4"/>
      <c r="AD134" s="4"/>
    </row>
    <row r="135" spans="1:30" x14ac:dyDescent="0.35">
      <c r="A135" s="149">
        <v>126</v>
      </c>
      <c r="B135" s="58"/>
      <c r="C135" s="58"/>
      <c r="D135" s="69"/>
      <c r="E135" s="69"/>
      <c r="F135" s="192" t="str">
        <f t="shared" si="4"/>
        <v/>
      </c>
      <c r="G135" s="117"/>
      <c r="H135" s="64"/>
      <c r="I135" s="60"/>
      <c r="J135" s="70"/>
      <c r="K135" s="82"/>
      <c r="L135" s="65"/>
      <c r="M135" s="65"/>
      <c r="N135" s="69"/>
      <c r="O135" s="69"/>
      <c r="P135" s="61"/>
      <c r="Q135" s="65"/>
      <c r="R135" s="61"/>
      <c r="S135" s="64"/>
      <c r="T135" s="61"/>
      <c r="U135" s="64"/>
      <c r="V135" s="61"/>
      <c r="W135" s="61"/>
      <c r="X135" s="61"/>
      <c r="Y135" s="64"/>
      <c r="Z135" s="190" t="str">
        <f t="shared" si="6"/>
        <v/>
      </c>
      <c r="AA135" s="191" t="str">
        <f t="shared" si="5"/>
        <v/>
      </c>
      <c r="AC135" s="4"/>
      <c r="AD135" s="4"/>
    </row>
    <row r="136" spans="1:30" x14ac:dyDescent="0.35">
      <c r="A136" s="149">
        <v>127</v>
      </c>
      <c r="B136" s="58"/>
      <c r="C136" s="58"/>
      <c r="D136" s="69"/>
      <c r="E136" s="69"/>
      <c r="F136" s="192" t="str">
        <f t="shared" si="4"/>
        <v/>
      </c>
      <c r="G136" s="117"/>
      <c r="H136" s="64"/>
      <c r="I136" s="60"/>
      <c r="J136" s="70"/>
      <c r="K136" s="82"/>
      <c r="L136" s="65"/>
      <c r="M136" s="65"/>
      <c r="N136" s="69"/>
      <c r="O136" s="69"/>
      <c r="P136" s="61"/>
      <c r="Q136" s="65"/>
      <c r="R136" s="61"/>
      <c r="S136" s="64"/>
      <c r="T136" s="61"/>
      <c r="U136" s="64"/>
      <c r="V136" s="61"/>
      <c r="W136" s="61"/>
      <c r="X136" s="61"/>
      <c r="Y136" s="64"/>
      <c r="Z136" s="190" t="str">
        <f t="shared" si="6"/>
        <v/>
      </c>
      <c r="AA136" s="191" t="str">
        <f t="shared" si="5"/>
        <v/>
      </c>
      <c r="AC136" s="4"/>
      <c r="AD136" s="4"/>
    </row>
    <row r="137" spans="1:30" x14ac:dyDescent="0.35">
      <c r="A137" s="149">
        <v>128</v>
      </c>
      <c r="B137" s="58"/>
      <c r="C137" s="58"/>
      <c r="D137" s="69"/>
      <c r="E137" s="69"/>
      <c r="F137" s="192" t="str">
        <f t="shared" si="4"/>
        <v/>
      </c>
      <c r="G137" s="117"/>
      <c r="H137" s="64"/>
      <c r="I137" s="60"/>
      <c r="J137" s="70"/>
      <c r="K137" s="82"/>
      <c r="L137" s="65"/>
      <c r="M137" s="65"/>
      <c r="N137" s="69"/>
      <c r="O137" s="69"/>
      <c r="P137" s="61"/>
      <c r="Q137" s="65"/>
      <c r="R137" s="61"/>
      <c r="S137" s="64"/>
      <c r="T137" s="61"/>
      <c r="U137" s="64"/>
      <c r="V137" s="61"/>
      <c r="W137" s="61"/>
      <c r="X137" s="61"/>
      <c r="Y137" s="64"/>
      <c r="Z137" s="190" t="str">
        <f t="shared" si="6"/>
        <v/>
      </c>
      <c r="AA137" s="191" t="str">
        <f t="shared" si="5"/>
        <v/>
      </c>
      <c r="AC137" s="4"/>
      <c r="AD137" s="4"/>
    </row>
    <row r="138" spans="1:30" x14ac:dyDescent="0.35">
      <c r="A138" s="149">
        <v>129</v>
      </c>
      <c r="B138" s="58"/>
      <c r="C138" s="58"/>
      <c r="D138" s="69"/>
      <c r="E138" s="69"/>
      <c r="F138" s="192" t="str">
        <f t="shared" si="4"/>
        <v/>
      </c>
      <c r="G138" s="117"/>
      <c r="H138" s="64"/>
      <c r="I138" s="60"/>
      <c r="J138" s="70"/>
      <c r="K138" s="82"/>
      <c r="L138" s="65"/>
      <c r="M138" s="65"/>
      <c r="N138" s="69"/>
      <c r="O138" s="69"/>
      <c r="P138" s="61"/>
      <c r="Q138" s="65"/>
      <c r="R138" s="61"/>
      <c r="S138" s="64"/>
      <c r="T138" s="61"/>
      <c r="U138" s="64"/>
      <c r="V138" s="61"/>
      <c r="W138" s="61"/>
      <c r="X138" s="61"/>
      <c r="Y138" s="64"/>
      <c r="Z138" s="190" t="str">
        <f t="shared" si="6"/>
        <v/>
      </c>
      <c r="AA138" s="191" t="str">
        <f t="shared" si="5"/>
        <v/>
      </c>
      <c r="AC138" s="4"/>
      <c r="AD138" s="4"/>
    </row>
    <row r="139" spans="1:30" x14ac:dyDescent="0.35">
      <c r="A139" s="149">
        <v>130</v>
      </c>
      <c r="B139" s="58"/>
      <c r="C139" s="58"/>
      <c r="D139" s="69"/>
      <c r="E139" s="69"/>
      <c r="F139" s="192" t="str">
        <f t="shared" ref="F139:F202" si="7">IF(ISBLANK(B139),"",E139-D139+1)</f>
        <v/>
      </c>
      <c r="G139" s="117"/>
      <c r="H139" s="64"/>
      <c r="I139" s="60"/>
      <c r="J139" s="70"/>
      <c r="K139" s="82"/>
      <c r="L139" s="65"/>
      <c r="M139" s="65"/>
      <c r="N139" s="69"/>
      <c r="O139" s="69"/>
      <c r="P139" s="61"/>
      <c r="Q139" s="65"/>
      <c r="R139" s="61"/>
      <c r="S139" s="64"/>
      <c r="T139" s="61"/>
      <c r="U139" s="64"/>
      <c r="V139" s="61"/>
      <c r="W139" s="61"/>
      <c r="X139" s="61"/>
      <c r="Y139" s="64"/>
      <c r="Z139" s="190" t="str">
        <f t="shared" si="6"/>
        <v/>
      </c>
      <c r="AA139" s="191" t="str">
        <f t="shared" ref="AA139:AA202" si="8">IF(ISBLANK(B139),"",IF(I139="scm/m",F139*(H139*Z139*(IF(K139="Monitored using continuous emissions monitoring systems (CEMS)",L139,P139)/100)*0.6776*1*1440*(1/1000)),F139*(H139*Z139*(IF(K139="Monitored using continuous emissions monitoring systems (CEMS)",L139,P139)/100)*0.6776*(288.706/R139)*(T139/101325)*1440*(1/1000))))</f>
        <v/>
      </c>
      <c r="AC139" s="4"/>
      <c r="AD139" s="4"/>
    </row>
    <row r="140" spans="1:30" x14ac:dyDescent="0.35">
      <c r="A140" s="149">
        <v>131</v>
      </c>
      <c r="B140" s="58"/>
      <c r="C140" s="58"/>
      <c r="D140" s="69"/>
      <c r="E140" s="69"/>
      <c r="F140" s="192" t="str">
        <f t="shared" si="7"/>
        <v/>
      </c>
      <c r="G140" s="117"/>
      <c r="H140" s="64"/>
      <c r="I140" s="60"/>
      <c r="J140" s="70"/>
      <c r="K140" s="82"/>
      <c r="L140" s="65"/>
      <c r="M140" s="65"/>
      <c r="N140" s="69"/>
      <c r="O140" s="69"/>
      <c r="P140" s="61"/>
      <c r="Q140" s="65"/>
      <c r="R140" s="61"/>
      <c r="S140" s="64"/>
      <c r="T140" s="61"/>
      <c r="U140" s="64"/>
      <c r="V140" s="61"/>
      <c r="W140" s="61"/>
      <c r="X140" s="61"/>
      <c r="Y140" s="64"/>
      <c r="Z140" s="190" t="str">
        <f t="shared" si="6"/>
        <v/>
      </c>
      <c r="AA140" s="191" t="str">
        <f t="shared" si="8"/>
        <v/>
      </c>
      <c r="AC140" s="4"/>
      <c r="AD140" s="4"/>
    </row>
    <row r="141" spans="1:30" x14ac:dyDescent="0.35">
      <c r="A141" s="149">
        <v>132</v>
      </c>
      <c r="B141" s="58"/>
      <c r="C141" s="58"/>
      <c r="D141" s="69"/>
      <c r="E141" s="69"/>
      <c r="F141" s="192" t="str">
        <f t="shared" si="7"/>
        <v/>
      </c>
      <c r="G141" s="117"/>
      <c r="H141" s="64"/>
      <c r="I141" s="60"/>
      <c r="J141" s="70"/>
      <c r="K141" s="82"/>
      <c r="L141" s="65"/>
      <c r="M141" s="65"/>
      <c r="N141" s="69"/>
      <c r="O141" s="69"/>
      <c r="P141" s="61"/>
      <c r="Q141" s="65"/>
      <c r="R141" s="61"/>
      <c r="S141" s="64"/>
      <c r="T141" s="61"/>
      <c r="U141" s="64"/>
      <c r="V141" s="61"/>
      <c r="W141" s="61"/>
      <c r="X141" s="61"/>
      <c r="Y141" s="64"/>
      <c r="Z141" s="190" t="str">
        <f t="shared" si="6"/>
        <v/>
      </c>
      <c r="AA141" s="191" t="str">
        <f t="shared" si="8"/>
        <v/>
      </c>
      <c r="AC141" s="4"/>
      <c r="AD141" s="4"/>
    </row>
    <row r="142" spans="1:30" x14ac:dyDescent="0.35">
      <c r="A142" s="149">
        <v>133</v>
      </c>
      <c r="B142" s="58"/>
      <c r="C142" s="58"/>
      <c r="D142" s="69"/>
      <c r="E142" s="69"/>
      <c r="F142" s="192" t="str">
        <f t="shared" si="7"/>
        <v/>
      </c>
      <c r="G142" s="117"/>
      <c r="H142" s="64"/>
      <c r="I142" s="60"/>
      <c r="J142" s="70"/>
      <c r="K142" s="82"/>
      <c r="L142" s="65"/>
      <c r="M142" s="65"/>
      <c r="N142" s="69"/>
      <c r="O142" s="69"/>
      <c r="P142" s="61"/>
      <c r="Q142" s="65"/>
      <c r="R142" s="61"/>
      <c r="S142" s="64"/>
      <c r="T142" s="61"/>
      <c r="U142" s="64"/>
      <c r="V142" s="61"/>
      <c r="W142" s="61"/>
      <c r="X142" s="61"/>
      <c r="Y142" s="64"/>
      <c r="Z142" s="190" t="str">
        <f t="shared" ref="Z142:Z205" si="9">IF(ISBLANK(B142),"",IF(X142=0,1,(IF(V142="Flow rate was measured on a dry basis and CH4 concentration was measured on a wet basis",1/(1-X142),1-X142))))</f>
        <v/>
      </c>
      <c r="AA142" s="191" t="str">
        <f t="shared" si="8"/>
        <v/>
      </c>
      <c r="AC142" s="4"/>
      <c r="AD142" s="4"/>
    </row>
    <row r="143" spans="1:30" x14ac:dyDescent="0.35">
      <c r="A143" s="149">
        <v>134</v>
      </c>
      <c r="B143" s="58"/>
      <c r="C143" s="58"/>
      <c r="D143" s="69"/>
      <c r="E143" s="69"/>
      <c r="F143" s="192" t="str">
        <f t="shared" si="7"/>
        <v/>
      </c>
      <c r="G143" s="117"/>
      <c r="H143" s="64"/>
      <c r="I143" s="60"/>
      <c r="J143" s="70"/>
      <c r="K143" s="82"/>
      <c r="L143" s="65"/>
      <c r="M143" s="65"/>
      <c r="N143" s="69"/>
      <c r="O143" s="69"/>
      <c r="P143" s="61"/>
      <c r="Q143" s="65"/>
      <c r="R143" s="61"/>
      <c r="S143" s="64"/>
      <c r="T143" s="61"/>
      <c r="U143" s="64"/>
      <c r="V143" s="61"/>
      <c r="W143" s="61"/>
      <c r="X143" s="61"/>
      <c r="Y143" s="64"/>
      <c r="Z143" s="190" t="str">
        <f t="shared" si="9"/>
        <v/>
      </c>
      <c r="AA143" s="191" t="str">
        <f t="shared" si="8"/>
        <v/>
      </c>
      <c r="AC143" s="4"/>
      <c r="AD143" s="4"/>
    </row>
    <row r="144" spans="1:30" x14ac:dyDescent="0.35">
      <c r="A144" s="149">
        <v>135</v>
      </c>
      <c r="B144" s="58"/>
      <c r="C144" s="58"/>
      <c r="D144" s="69"/>
      <c r="E144" s="69"/>
      <c r="F144" s="192" t="str">
        <f t="shared" si="7"/>
        <v/>
      </c>
      <c r="G144" s="117"/>
      <c r="H144" s="64"/>
      <c r="I144" s="60"/>
      <c r="J144" s="70"/>
      <c r="K144" s="82"/>
      <c r="L144" s="65"/>
      <c r="M144" s="65"/>
      <c r="N144" s="69"/>
      <c r="O144" s="69"/>
      <c r="P144" s="61"/>
      <c r="Q144" s="65"/>
      <c r="R144" s="61"/>
      <c r="S144" s="64"/>
      <c r="T144" s="61"/>
      <c r="U144" s="64"/>
      <c r="V144" s="61"/>
      <c r="W144" s="61"/>
      <c r="X144" s="61"/>
      <c r="Y144" s="64"/>
      <c r="Z144" s="190" t="str">
        <f t="shared" si="9"/>
        <v/>
      </c>
      <c r="AA144" s="191" t="str">
        <f t="shared" si="8"/>
        <v/>
      </c>
      <c r="AC144" s="4"/>
      <c r="AD144" s="4"/>
    </row>
    <row r="145" spans="1:30" x14ac:dyDescent="0.35">
      <c r="A145" s="149">
        <v>136</v>
      </c>
      <c r="B145" s="58"/>
      <c r="C145" s="58"/>
      <c r="D145" s="69"/>
      <c r="E145" s="69"/>
      <c r="F145" s="192" t="str">
        <f t="shared" si="7"/>
        <v/>
      </c>
      <c r="G145" s="117"/>
      <c r="H145" s="64"/>
      <c r="I145" s="60"/>
      <c r="J145" s="70"/>
      <c r="K145" s="82"/>
      <c r="L145" s="65"/>
      <c r="M145" s="65"/>
      <c r="N145" s="69"/>
      <c r="O145" s="69"/>
      <c r="P145" s="61"/>
      <c r="Q145" s="65"/>
      <c r="R145" s="61"/>
      <c r="S145" s="64"/>
      <c r="T145" s="61"/>
      <c r="U145" s="64"/>
      <c r="V145" s="61"/>
      <c r="W145" s="61"/>
      <c r="X145" s="61"/>
      <c r="Y145" s="64"/>
      <c r="Z145" s="190" t="str">
        <f t="shared" si="9"/>
        <v/>
      </c>
      <c r="AA145" s="191" t="str">
        <f t="shared" si="8"/>
        <v/>
      </c>
      <c r="AC145" s="4"/>
      <c r="AD145" s="4"/>
    </row>
    <row r="146" spans="1:30" x14ac:dyDescent="0.35">
      <c r="A146" s="149">
        <v>137</v>
      </c>
      <c r="B146" s="58"/>
      <c r="C146" s="58"/>
      <c r="D146" s="69"/>
      <c r="E146" s="69"/>
      <c r="F146" s="192" t="str">
        <f t="shared" si="7"/>
        <v/>
      </c>
      <c r="G146" s="117"/>
      <c r="H146" s="64"/>
      <c r="I146" s="60"/>
      <c r="J146" s="70"/>
      <c r="K146" s="82"/>
      <c r="L146" s="65"/>
      <c r="M146" s="65"/>
      <c r="N146" s="69"/>
      <c r="O146" s="69"/>
      <c r="P146" s="61"/>
      <c r="Q146" s="65"/>
      <c r="R146" s="61"/>
      <c r="S146" s="64"/>
      <c r="T146" s="61"/>
      <c r="U146" s="64"/>
      <c r="V146" s="61"/>
      <c r="W146" s="61"/>
      <c r="X146" s="61"/>
      <c r="Y146" s="64"/>
      <c r="Z146" s="190" t="str">
        <f t="shared" si="9"/>
        <v/>
      </c>
      <c r="AA146" s="191" t="str">
        <f t="shared" si="8"/>
        <v/>
      </c>
      <c r="AC146" s="4"/>
      <c r="AD146" s="4"/>
    </row>
    <row r="147" spans="1:30" x14ac:dyDescent="0.35">
      <c r="A147" s="149">
        <v>138</v>
      </c>
      <c r="B147" s="58"/>
      <c r="C147" s="58"/>
      <c r="D147" s="69"/>
      <c r="E147" s="69"/>
      <c r="F147" s="192" t="str">
        <f t="shared" si="7"/>
        <v/>
      </c>
      <c r="G147" s="117"/>
      <c r="H147" s="64"/>
      <c r="I147" s="60"/>
      <c r="J147" s="70"/>
      <c r="K147" s="82"/>
      <c r="L147" s="65"/>
      <c r="M147" s="65"/>
      <c r="N147" s="69"/>
      <c r="O147" s="69"/>
      <c r="P147" s="61"/>
      <c r="Q147" s="65"/>
      <c r="R147" s="61"/>
      <c r="S147" s="64"/>
      <c r="T147" s="61"/>
      <c r="U147" s="64"/>
      <c r="V147" s="61"/>
      <c r="W147" s="61"/>
      <c r="X147" s="61"/>
      <c r="Y147" s="64"/>
      <c r="Z147" s="190" t="str">
        <f t="shared" si="9"/>
        <v/>
      </c>
      <c r="AA147" s="191" t="str">
        <f t="shared" si="8"/>
        <v/>
      </c>
      <c r="AC147" s="4"/>
      <c r="AD147" s="4"/>
    </row>
    <row r="148" spans="1:30" x14ac:dyDescent="0.35">
      <c r="A148" s="149">
        <v>139</v>
      </c>
      <c r="B148" s="58"/>
      <c r="C148" s="58"/>
      <c r="D148" s="69"/>
      <c r="E148" s="69"/>
      <c r="F148" s="192" t="str">
        <f t="shared" si="7"/>
        <v/>
      </c>
      <c r="G148" s="117"/>
      <c r="H148" s="64"/>
      <c r="I148" s="60"/>
      <c r="J148" s="70"/>
      <c r="K148" s="82"/>
      <c r="L148" s="65"/>
      <c r="M148" s="65"/>
      <c r="N148" s="69"/>
      <c r="O148" s="69"/>
      <c r="P148" s="61"/>
      <c r="Q148" s="65"/>
      <c r="R148" s="61"/>
      <c r="S148" s="64"/>
      <c r="T148" s="61"/>
      <c r="U148" s="64"/>
      <c r="V148" s="61"/>
      <c r="W148" s="61"/>
      <c r="X148" s="61"/>
      <c r="Y148" s="64"/>
      <c r="Z148" s="190" t="str">
        <f t="shared" si="9"/>
        <v/>
      </c>
      <c r="AA148" s="191" t="str">
        <f t="shared" si="8"/>
        <v/>
      </c>
      <c r="AC148" s="4"/>
      <c r="AD148" s="4"/>
    </row>
    <row r="149" spans="1:30" x14ac:dyDescent="0.35">
      <c r="A149" s="149">
        <v>140</v>
      </c>
      <c r="B149" s="58"/>
      <c r="C149" s="58"/>
      <c r="D149" s="69"/>
      <c r="E149" s="69"/>
      <c r="F149" s="192" t="str">
        <f t="shared" si="7"/>
        <v/>
      </c>
      <c r="G149" s="117"/>
      <c r="H149" s="64"/>
      <c r="I149" s="60"/>
      <c r="J149" s="70"/>
      <c r="K149" s="82"/>
      <c r="L149" s="65"/>
      <c r="M149" s="65"/>
      <c r="N149" s="69"/>
      <c r="O149" s="69"/>
      <c r="P149" s="61"/>
      <c r="Q149" s="65"/>
      <c r="R149" s="61"/>
      <c r="S149" s="64"/>
      <c r="T149" s="61"/>
      <c r="U149" s="64"/>
      <c r="V149" s="61"/>
      <c r="W149" s="61"/>
      <c r="X149" s="61"/>
      <c r="Y149" s="64"/>
      <c r="Z149" s="190" t="str">
        <f t="shared" si="9"/>
        <v/>
      </c>
      <c r="AA149" s="191" t="str">
        <f t="shared" si="8"/>
        <v/>
      </c>
      <c r="AC149" s="4"/>
      <c r="AD149" s="4"/>
    </row>
    <row r="150" spans="1:30" x14ac:dyDescent="0.35">
      <c r="A150" s="149">
        <v>141</v>
      </c>
      <c r="B150" s="58"/>
      <c r="C150" s="58"/>
      <c r="D150" s="69"/>
      <c r="E150" s="69"/>
      <c r="F150" s="192" t="str">
        <f t="shared" si="7"/>
        <v/>
      </c>
      <c r="G150" s="117"/>
      <c r="H150" s="64"/>
      <c r="I150" s="60"/>
      <c r="J150" s="70"/>
      <c r="K150" s="82"/>
      <c r="L150" s="65"/>
      <c r="M150" s="65"/>
      <c r="N150" s="69"/>
      <c r="O150" s="69"/>
      <c r="P150" s="61"/>
      <c r="Q150" s="65"/>
      <c r="R150" s="61"/>
      <c r="S150" s="64"/>
      <c r="T150" s="61"/>
      <c r="U150" s="64"/>
      <c r="V150" s="61"/>
      <c r="W150" s="61"/>
      <c r="X150" s="61"/>
      <c r="Y150" s="64"/>
      <c r="Z150" s="190" t="str">
        <f t="shared" si="9"/>
        <v/>
      </c>
      <c r="AA150" s="191" t="str">
        <f t="shared" si="8"/>
        <v/>
      </c>
      <c r="AC150" s="4"/>
      <c r="AD150" s="4"/>
    </row>
    <row r="151" spans="1:30" x14ac:dyDescent="0.35">
      <c r="A151" s="149">
        <v>142</v>
      </c>
      <c r="B151" s="58"/>
      <c r="C151" s="58"/>
      <c r="D151" s="69"/>
      <c r="E151" s="69"/>
      <c r="F151" s="192" t="str">
        <f t="shared" si="7"/>
        <v/>
      </c>
      <c r="G151" s="117"/>
      <c r="H151" s="64"/>
      <c r="I151" s="60"/>
      <c r="J151" s="70"/>
      <c r="K151" s="82"/>
      <c r="L151" s="65"/>
      <c r="M151" s="65"/>
      <c r="N151" s="69"/>
      <c r="O151" s="69"/>
      <c r="P151" s="61"/>
      <c r="Q151" s="65"/>
      <c r="R151" s="61"/>
      <c r="S151" s="64"/>
      <c r="T151" s="61"/>
      <c r="U151" s="64"/>
      <c r="V151" s="61"/>
      <c r="W151" s="61"/>
      <c r="X151" s="61"/>
      <c r="Y151" s="64"/>
      <c r="Z151" s="190" t="str">
        <f t="shared" si="9"/>
        <v/>
      </c>
      <c r="AA151" s="191" t="str">
        <f t="shared" si="8"/>
        <v/>
      </c>
      <c r="AC151" s="4"/>
      <c r="AD151" s="4"/>
    </row>
    <row r="152" spans="1:30" x14ac:dyDescent="0.35">
      <c r="A152" s="149">
        <v>143</v>
      </c>
      <c r="B152" s="58"/>
      <c r="C152" s="58"/>
      <c r="D152" s="69"/>
      <c r="E152" s="69"/>
      <c r="F152" s="192" t="str">
        <f t="shared" si="7"/>
        <v/>
      </c>
      <c r="G152" s="117"/>
      <c r="H152" s="64"/>
      <c r="I152" s="60"/>
      <c r="J152" s="70"/>
      <c r="K152" s="82"/>
      <c r="L152" s="65"/>
      <c r="M152" s="65"/>
      <c r="N152" s="69"/>
      <c r="O152" s="69"/>
      <c r="P152" s="61"/>
      <c r="Q152" s="65"/>
      <c r="R152" s="61"/>
      <c r="S152" s="64"/>
      <c r="T152" s="61"/>
      <c r="U152" s="64"/>
      <c r="V152" s="61"/>
      <c r="W152" s="61"/>
      <c r="X152" s="61"/>
      <c r="Y152" s="64"/>
      <c r="Z152" s="190" t="str">
        <f t="shared" si="9"/>
        <v/>
      </c>
      <c r="AA152" s="191" t="str">
        <f t="shared" si="8"/>
        <v/>
      </c>
      <c r="AC152" s="4"/>
      <c r="AD152" s="4"/>
    </row>
    <row r="153" spans="1:30" x14ac:dyDescent="0.35">
      <c r="A153" s="149">
        <v>144</v>
      </c>
      <c r="B153" s="58"/>
      <c r="C153" s="58"/>
      <c r="D153" s="69"/>
      <c r="E153" s="69"/>
      <c r="F153" s="192" t="str">
        <f t="shared" si="7"/>
        <v/>
      </c>
      <c r="G153" s="117"/>
      <c r="H153" s="64"/>
      <c r="I153" s="60"/>
      <c r="J153" s="70"/>
      <c r="K153" s="82"/>
      <c r="L153" s="65"/>
      <c r="M153" s="65"/>
      <c r="N153" s="69"/>
      <c r="O153" s="69"/>
      <c r="P153" s="61"/>
      <c r="Q153" s="65"/>
      <c r="R153" s="61"/>
      <c r="S153" s="64"/>
      <c r="T153" s="61"/>
      <c r="U153" s="64"/>
      <c r="V153" s="61"/>
      <c r="W153" s="61"/>
      <c r="X153" s="61"/>
      <c r="Y153" s="64"/>
      <c r="Z153" s="190" t="str">
        <f t="shared" si="9"/>
        <v/>
      </c>
      <c r="AA153" s="191" t="str">
        <f t="shared" si="8"/>
        <v/>
      </c>
      <c r="AC153" s="4"/>
      <c r="AD153" s="4"/>
    </row>
    <row r="154" spans="1:30" x14ac:dyDescent="0.35">
      <c r="A154" s="149">
        <v>145</v>
      </c>
      <c r="B154" s="58"/>
      <c r="C154" s="58"/>
      <c r="D154" s="69"/>
      <c r="E154" s="69"/>
      <c r="F154" s="192" t="str">
        <f t="shared" si="7"/>
        <v/>
      </c>
      <c r="G154" s="117"/>
      <c r="H154" s="64"/>
      <c r="I154" s="60"/>
      <c r="J154" s="70"/>
      <c r="K154" s="82"/>
      <c r="L154" s="65"/>
      <c r="M154" s="65"/>
      <c r="N154" s="69"/>
      <c r="O154" s="69"/>
      <c r="P154" s="61"/>
      <c r="Q154" s="65"/>
      <c r="R154" s="61"/>
      <c r="S154" s="64"/>
      <c r="T154" s="61"/>
      <c r="U154" s="64"/>
      <c r="V154" s="61"/>
      <c r="W154" s="61"/>
      <c r="X154" s="61"/>
      <c r="Y154" s="64"/>
      <c r="Z154" s="190" t="str">
        <f t="shared" si="9"/>
        <v/>
      </c>
      <c r="AA154" s="191" t="str">
        <f t="shared" si="8"/>
        <v/>
      </c>
      <c r="AC154" s="4"/>
      <c r="AD154" s="4"/>
    </row>
    <row r="155" spans="1:30" x14ac:dyDescent="0.35">
      <c r="A155" s="149">
        <v>146</v>
      </c>
      <c r="B155" s="58"/>
      <c r="C155" s="58"/>
      <c r="D155" s="69"/>
      <c r="E155" s="69"/>
      <c r="F155" s="192" t="str">
        <f t="shared" si="7"/>
        <v/>
      </c>
      <c r="G155" s="117"/>
      <c r="H155" s="64"/>
      <c r="I155" s="60"/>
      <c r="J155" s="70"/>
      <c r="K155" s="82"/>
      <c r="L155" s="65"/>
      <c r="M155" s="65"/>
      <c r="N155" s="69"/>
      <c r="O155" s="69"/>
      <c r="P155" s="61"/>
      <c r="Q155" s="65"/>
      <c r="R155" s="61"/>
      <c r="S155" s="64"/>
      <c r="T155" s="61"/>
      <c r="U155" s="64"/>
      <c r="V155" s="61"/>
      <c r="W155" s="61"/>
      <c r="X155" s="61"/>
      <c r="Y155" s="64"/>
      <c r="Z155" s="190" t="str">
        <f t="shared" si="9"/>
        <v/>
      </c>
      <c r="AA155" s="191" t="str">
        <f t="shared" si="8"/>
        <v/>
      </c>
      <c r="AC155" s="4"/>
      <c r="AD155" s="4"/>
    </row>
    <row r="156" spans="1:30" x14ac:dyDescent="0.35">
      <c r="A156" s="149">
        <v>147</v>
      </c>
      <c r="B156" s="58"/>
      <c r="C156" s="58"/>
      <c r="D156" s="69"/>
      <c r="E156" s="69"/>
      <c r="F156" s="192" t="str">
        <f t="shared" si="7"/>
        <v/>
      </c>
      <c r="G156" s="117"/>
      <c r="H156" s="64"/>
      <c r="I156" s="60"/>
      <c r="J156" s="70"/>
      <c r="K156" s="82"/>
      <c r="L156" s="65"/>
      <c r="M156" s="65"/>
      <c r="N156" s="69"/>
      <c r="O156" s="69"/>
      <c r="P156" s="61"/>
      <c r="Q156" s="65"/>
      <c r="R156" s="61"/>
      <c r="S156" s="64"/>
      <c r="T156" s="61"/>
      <c r="U156" s="64"/>
      <c r="V156" s="61"/>
      <c r="W156" s="61"/>
      <c r="X156" s="61"/>
      <c r="Y156" s="64"/>
      <c r="Z156" s="190" t="str">
        <f t="shared" si="9"/>
        <v/>
      </c>
      <c r="AA156" s="191" t="str">
        <f t="shared" si="8"/>
        <v/>
      </c>
      <c r="AC156" s="4"/>
      <c r="AD156" s="4"/>
    </row>
    <row r="157" spans="1:30" x14ac:dyDescent="0.35">
      <c r="A157" s="149">
        <v>148</v>
      </c>
      <c r="B157" s="58"/>
      <c r="C157" s="58"/>
      <c r="D157" s="69"/>
      <c r="E157" s="69"/>
      <c r="F157" s="192" t="str">
        <f t="shared" si="7"/>
        <v/>
      </c>
      <c r="G157" s="117"/>
      <c r="H157" s="64"/>
      <c r="I157" s="60"/>
      <c r="J157" s="70"/>
      <c r="K157" s="82"/>
      <c r="L157" s="65"/>
      <c r="M157" s="65"/>
      <c r="N157" s="69"/>
      <c r="O157" s="69"/>
      <c r="P157" s="61"/>
      <c r="Q157" s="65"/>
      <c r="R157" s="61"/>
      <c r="S157" s="64"/>
      <c r="T157" s="61"/>
      <c r="U157" s="64"/>
      <c r="V157" s="61"/>
      <c r="W157" s="61"/>
      <c r="X157" s="61"/>
      <c r="Y157" s="64"/>
      <c r="Z157" s="190" t="str">
        <f t="shared" si="9"/>
        <v/>
      </c>
      <c r="AA157" s="191" t="str">
        <f t="shared" si="8"/>
        <v/>
      </c>
      <c r="AC157" s="4"/>
      <c r="AD157" s="4"/>
    </row>
    <row r="158" spans="1:30" x14ac:dyDescent="0.35">
      <c r="A158" s="149">
        <v>149</v>
      </c>
      <c r="B158" s="58"/>
      <c r="C158" s="58"/>
      <c r="D158" s="69"/>
      <c r="E158" s="69"/>
      <c r="F158" s="192" t="str">
        <f t="shared" si="7"/>
        <v/>
      </c>
      <c r="G158" s="117"/>
      <c r="H158" s="64"/>
      <c r="I158" s="60"/>
      <c r="J158" s="70"/>
      <c r="K158" s="82"/>
      <c r="L158" s="65"/>
      <c r="M158" s="65"/>
      <c r="N158" s="69"/>
      <c r="O158" s="69"/>
      <c r="P158" s="61"/>
      <c r="Q158" s="65"/>
      <c r="R158" s="61"/>
      <c r="S158" s="64"/>
      <c r="T158" s="61"/>
      <c r="U158" s="64"/>
      <c r="V158" s="61"/>
      <c r="W158" s="61"/>
      <c r="X158" s="61"/>
      <c r="Y158" s="64"/>
      <c r="Z158" s="190" t="str">
        <f t="shared" si="9"/>
        <v/>
      </c>
      <c r="AA158" s="191" t="str">
        <f t="shared" si="8"/>
        <v/>
      </c>
      <c r="AC158" s="4"/>
      <c r="AD158" s="4"/>
    </row>
    <row r="159" spans="1:30" x14ac:dyDescent="0.35">
      <c r="A159" s="149">
        <v>150</v>
      </c>
      <c r="B159" s="58"/>
      <c r="C159" s="58"/>
      <c r="D159" s="69"/>
      <c r="E159" s="69"/>
      <c r="F159" s="192" t="str">
        <f t="shared" si="7"/>
        <v/>
      </c>
      <c r="G159" s="117"/>
      <c r="H159" s="64"/>
      <c r="I159" s="60"/>
      <c r="J159" s="70"/>
      <c r="K159" s="82"/>
      <c r="L159" s="65"/>
      <c r="M159" s="65"/>
      <c r="N159" s="69"/>
      <c r="O159" s="69"/>
      <c r="P159" s="61"/>
      <c r="Q159" s="65"/>
      <c r="R159" s="61"/>
      <c r="S159" s="64"/>
      <c r="T159" s="61"/>
      <c r="U159" s="64"/>
      <c r="V159" s="61"/>
      <c r="W159" s="61"/>
      <c r="X159" s="61"/>
      <c r="Y159" s="64"/>
      <c r="Z159" s="190" t="str">
        <f t="shared" si="9"/>
        <v/>
      </c>
      <c r="AA159" s="191" t="str">
        <f t="shared" si="8"/>
        <v/>
      </c>
      <c r="AC159" s="4"/>
      <c r="AD159" s="4"/>
    </row>
    <row r="160" spans="1:30" x14ac:dyDescent="0.35">
      <c r="A160" s="149">
        <v>151</v>
      </c>
      <c r="B160" s="58"/>
      <c r="C160" s="58"/>
      <c r="D160" s="69"/>
      <c r="E160" s="69"/>
      <c r="F160" s="192" t="str">
        <f t="shared" si="7"/>
        <v/>
      </c>
      <c r="G160" s="117"/>
      <c r="H160" s="64"/>
      <c r="I160" s="60"/>
      <c r="J160" s="70"/>
      <c r="K160" s="82"/>
      <c r="L160" s="65"/>
      <c r="M160" s="65"/>
      <c r="N160" s="69"/>
      <c r="O160" s="69"/>
      <c r="P160" s="61"/>
      <c r="Q160" s="65"/>
      <c r="R160" s="61"/>
      <c r="S160" s="64"/>
      <c r="T160" s="61"/>
      <c r="U160" s="64"/>
      <c r="V160" s="61"/>
      <c r="W160" s="61"/>
      <c r="X160" s="61"/>
      <c r="Y160" s="64"/>
      <c r="Z160" s="190" t="str">
        <f t="shared" si="9"/>
        <v/>
      </c>
      <c r="AA160" s="191" t="str">
        <f t="shared" si="8"/>
        <v/>
      </c>
      <c r="AC160" s="4"/>
      <c r="AD160" s="4"/>
    </row>
    <row r="161" spans="1:30" x14ac:dyDescent="0.35">
      <c r="A161" s="149">
        <v>152</v>
      </c>
      <c r="B161" s="58"/>
      <c r="C161" s="58"/>
      <c r="D161" s="69"/>
      <c r="E161" s="69"/>
      <c r="F161" s="192" t="str">
        <f t="shared" si="7"/>
        <v/>
      </c>
      <c r="G161" s="117"/>
      <c r="H161" s="64"/>
      <c r="I161" s="60"/>
      <c r="J161" s="70"/>
      <c r="K161" s="82"/>
      <c r="L161" s="65"/>
      <c r="M161" s="65"/>
      <c r="N161" s="69"/>
      <c r="O161" s="69"/>
      <c r="P161" s="61"/>
      <c r="Q161" s="65"/>
      <c r="R161" s="61"/>
      <c r="S161" s="64"/>
      <c r="T161" s="61"/>
      <c r="U161" s="64"/>
      <c r="V161" s="61"/>
      <c r="W161" s="61"/>
      <c r="X161" s="61"/>
      <c r="Y161" s="64"/>
      <c r="Z161" s="190" t="str">
        <f t="shared" si="9"/>
        <v/>
      </c>
      <c r="AA161" s="191" t="str">
        <f t="shared" si="8"/>
        <v/>
      </c>
      <c r="AC161" s="4"/>
      <c r="AD161" s="4"/>
    </row>
    <row r="162" spans="1:30" x14ac:dyDescent="0.35">
      <c r="A162" s="149">
        <v>153</v>
      </c>
      <c r="B162" s="58"/>
      <c r="C162" s="58"/>
      <c r="D162" s="69"/>
      <c r="E162" s="69"/>
      <c r="F162" s="192" t="str">
        <f t="shared" si="7"/>
        <v/>
      </c>
      <c r="G162" s="117"/>
      <c r="H162" s="64"/>
      <c r="I162" s="60"/>
      <c r="J162" s="70"/>
      <c r="K162" s="82"/>
      <c r="L162" s="65"/>
      <c r="M162" s="65"/>
      <c r="N162" s="69"/>
      <c r="O162" s="69"/>
      <c r="P162" s="61"/>
      <c r="Q162" s="65"/>
      <c r="R162" s="61"/>
      <c r="S162" s="64"/>
      <c r="T162" s="61"/>
      <c r="U162" s="64"/>
      <c r="V162" s="61"/>
      <c r="W162" s="61"/>
      <c r="X162" s="61"/>
      <c r="Y162" s="64"/>
      <c r="Z162" s="190" t="str">
        <f t="shared" si="9"/>
        <v/>
      </c>
      <c r="AA162" s="191" t="str">
        <f t="shared" si="8"/>
        <v/>
      </c>
      <c r="AC162" s="4"/>
      <c r="AD162" s="4"/>
    </row>
    <row r="163" spans="1:30" x14ac:dyDescent="0.35">
      <c r="A163" s="149">
        <v>154</v>
      </c>
      <c r="B163" s="58"/>
      <c r="C163" s="58"/>
      <c r="D163" s="69"/>
      <c r="E163" s="69"/>
      <c r="F163" s="192" t="str">
        <f t="shared" si="7"/>
        <v/>
      </c>
      <c r="G163" s="117"/>
      <c r="H163" s="64"/>
      <c r="I163" s="60"/>
      <c r="J163" s="70"/>
      <c r="K163" s="82"/>
      <c r="L163" s="65"/>
      <c r="M163" s="65"/>
      <c r="N163" s="69"/>
      <c r="O163" s="69"/>
      <c r="P163" s="61"/>
      <c r="Q163" s="65"/>
      <c r="R163" s="61"/>
      <c r="S163" s="64"/>
      <c r="T163" s="61"/>
      <c r="U163" s="64"/>
      <c r="V163" s="61"/>
      <c r="W163" s="61"/>
      <c r="X163" s="61"/>
      <c r="Y163" s="64"/>
      <c r="Z163" s="190" t="str">
        <f t="shared" si="9"/>
        <v/>
      </c>
      <c r="AA163" s="191" t="str">
        <f t="shared" si="8"/>
        <v/>
      </c>
      <c r="AC163" s="4"/>
      <c r="AD163" s="4"/>
    </row>
    <row r="164" spans="1:30" x14ac:dyDescent="0.35">
      <c r="A164" s="149">
        <v>155</v>
      </c>
      <c r="B164" s="58"/>
      <c r="C164" s="58"/>
      <c r="D164" s="69"/>
      <c r="E164" s="69"/>
      <c r="F164" s="192" t="str">
        <f t="shared" si="7"/>
        <v/>
      </c>
      <c r="G164" s="117"/>
      <c r="H164" s="64"/>
      <c r="I164" s="60"/>
      <c r="J164" s="70"/>
      <c r="K164" s="82"/>
      <c r="L164" s="65"/>
      <c r="M164" s="65"/>
      <c r="N164" s="69"/>
      <c r="O164" s="69"/>
      <c r="P164" s="61"/>
      <c r="Q164" s="65"/>
      <c r="R164" s="61"/>
      <c r="S164" s="64"/>
      <c r="T164" s="61"/>
      <c r="U164" s="64"/>
      <c r="V164" s="61"/>
      <c r="W164" s="61"/>
      <c r="X164" s="61"/>
      <c r="Y164" s="64"/>
      <c r="Z164" s="190" t="str">
        <f t="shared" si="9"/>
        <v/>
      </c>
      <c r="AA164" s="191" t="str">
        <f t="shared" si="8"/>
        <v/>
      </c>
      <c r="AC164" s="4"/>
      <c r="AD164" s="4"/>
    </row>
    <row r="165" spans="1:30" x14ac:dyDescent="0.35">
      <c r="A165" s="149">
        <v>156</v>
      </c>
      <c r="B165" s="58"/>
      <c r="C165" s="58"/>
      <c r="D165" s="69"/>
      <c r="E165" s="69"/>
      <c r="F165" s="192" t="str">
        <f t="shared" si="7"/>
        <v/>
      </c>
      <c r="G165" s="117"/>
      <c r="H165" s="64"/>
      <c r="I165" s="60"/>
      <c r="J165" s="70"/>
      <c r="K165" s="82"/>
      <c r="L165" s="65"/>
      <c r="M165" s="65"/>
      <c r="N165" s="69"/>
      <c r="O165" s="69"/>
      <c r="P165" s="61"/>
      <c r="Q165" s="65"/>
      <c r="R165" s="61"/>
      <c r="S165" s="64"/>
      <c r="T165" s="61"/>
      <c r="U165" s="64"/>
      <c r="V165" s="61"/>
      <c r="W165" s="61"/>
      <c r="X165" s="61"/>
      <c r="Y165" s="64"/>
      <c r="Z165" s="190" t="str">
        <f t="shared" si="9"/>
        <v/>
      </c>
      <c r="AA165" s="191" t="str">
        <f t="shared" si="8"/>
        <v/>
      </c>
      <c r="AC165" s="4"/>
      <c r="AD165" s="4"/>
    </row>
    <row r="166" spans="1:30" x14ac:dyDescent="0.35">
      <c r="A166" s="149">
        <v>157</v>
      </c>
      <c r="B166" s="58"/>
      <c r="C166" s="58"/>
      <c r="D166" s="69"/>
      <c r="E166" s="69"/>
      <c r="F166" s="192" t="str">
        <f t="shared" si="7"/>
        <v/>
      </c>
      <c r="G166" s="117"/>
      <c r="H166" s="64"/>
      <c r="I166" s="60"/>
      <c r="J166" s="70"/>
      <c r="K166" s="82"/>
      <c r="L166" s="65"/>
      <c r="M166" s="65"/>
      <c r="N166" s="69"/>
      <c r="O166" s="69"/>
      <c r="P166" s="61"/>
      <c r="Q166" s="65"/>
      <c r="R166" s="61"/>
      <c r="S166" s="64"/>
      <c r="T166" s="61"/>
      <c r="U166" s="64"/>
      <c r="V166" s="61"/>
      <c r="W166" s="61"/>
      <c r="X166" s="61"/>
      <c r="Y166" s="64"/>
      <c r="Z166" s="190" t="str">
        <f t="shared" si="9"/>
        <v/>
      </c>
      <c r="AA166" s="191" t="str">
        <f t="shared" si="8"/>
        <v/>
      </c>
      <c r="AC166" s="4"/>
      <c r="AD166" s="4"/>
    </row>
    <row r="167" spans="1:30" x14ac:dyDescent="0.35">
      <c r="A167" s="149">
        <v>158</v>
      </c>
      <c r="B167" s="58"/>
      <c r="C167" s="58"/>
      <c r="D167" s="69"/>
      <c r="E167" s="69"/>
      <c r="F167" s="192" t="str">
        <f t="shared" si="7"/>
        <v/>
      </c>
      <c r="G167" s="117"/>
      <c r="H167" s="64"/>
      <c r="I167" s="60"/>
      <c r="J167" s="70"/>
      <c r="K167" s="82"/>
      <c r="L167" s="65"/>
      <c r="M167" s="65"/>
      <c r="N167" s="69"/>
      <c r="O167" s="69"/>
      <c r="P167" s="61"/>
      <c r="Q167" s="65"/>
      <c r="R167" s="61"/>
      <c r="S167" s="64"/>
      <c r="T167" s="61"/>
      <c r="U167" s="64"/>
      <c r="V167" s="61"/>
      <c r="W167" s="61"/>
      <c r="X167" s="61"/>
      <c r="Y167" s="64"/>
      <c r="Z167" s="190" t="str">
        <f t="shared" si="9"/>
        <v/>
      </c>
      <c r="AA167" s="191" t="str">
        <f t="shared" si="8"/>
        <v/>
      </c>
      <c r="AC167" s="4"/>
      <c r="AD167" s="4"/>
    </row>
    <row r="168" spans="1:30" x14ac:dyDescent="0.35">
      <c r="A168" s="149">
        <v>159</v>
      </c>
      <c r="B168" s="58"/>
      <c r="C168" s="58"/>
      <c r="D168" s="69"/>
      <c r="E168" s="69"/>
      <c r="F168" s="192" t="str">
        <f t="shared" si="7"/>
        <v/>
      </c>
      <c r="G168" s="117"/>
      <c r="H168" s="64"/>
      <c r="I168" s="60"/>
      <c r="J168" s="70"/>
      <c r="K168" s="82"/>
      <c r="L168" s="65"/>
      <c r="M168" s="65"/>
      <c r="N168" s="69"/>
      <c r="O168" s="69"/>
      <c r="P168" s="61"/>
      <c r="Q168" s="65"/>
      <c r="R168" s="61"/>
      <c r="S168" s="64"/>
      <c r="T168" s="61"/>
      <c r="U168" s="64"/>
      <c r="V168" s="61"/>
      <c r="W168" s="61"/>
      <c r="X168" s="61"/>
      <c r="Y168" s="64"/>
      <c r="Z168" s="190" t="str">
        <f t="shared" si="9"/>
        <v/>
      </c>
      <c r="AA168" s="191" t="str">
        <f t="shared" si="8"/>
        <v/>
      </c>
      <c r="AC168" s="4"/>
      <c r="AD168" s="4"/>
    </row>
    <row r="169" spans="1:30" x14ac:dyDescent="0.35">
      <c r="A169" s="149">
        <v>160</v>
      </c>
      <c r="B169" s="58"/>
      <c r="C169" s="58"/>
      <c r="D169" s="69"/>
      <c r="E169" s="69"/>
      <c r="F169" s="192" t="str">
        <f t="shared" si="7"/>
        <v/>
      </c>
      <c r="G169" s="117"/>
      <c r="H169" s="64"/>
      <c r="I169" s="60"/>
      <c r="J169" s="70"/>
      <c r="K169" s="82"/>
      <c r="L169" s="65"/>
      <c r="M169" s="65"/>
      <c r="N169" s="69"/>
      <c r="O169" s="69"/>
      <c r="P169" s="61"/>
      <c r="Q169" s="65"/>
      <c r="R169" s="61"/>
      <c r="S169" s="64"/>
      <c r="T169" s="61"/>
      <c r="U169" s="64"/>
      <c r="V169" s="61"/>
      <c r="W169" s="61"/>
      <c r="X169" s="61"/>
      <c r="Y169" s="64"/>
      <c r="Z169" s="190" t="str">
        <f t="shared" si="9"/>
        <v/>
      </c>
      <c r="AA169" s="191" t="str">
        <f t="shared" si="8"/>
        <v/>
      </c>
      <c r="AC169" s="4"/>
      <c r="AD169" s="4"/>
    </row>
    <row r="170" spans="1:30" x14ac:dyDescent="0.35">
      <c r="A170" s="149">
        <v>161</v>
      </c>
      <c r="B170" s="58"/>
      <c r="C170" s="58"/>
      <c r="D170" s="69"/>
      <c r="E170" s="69"/>
      <c r="F170" s="192" t="str">
        <f t="shared" si="7"/>
        <v/>
      </c>
      <c r="G170" s="117"/>
      <c r="H170" s="64"/>
      <c r="I170" s="60"/>
      <c r="J170" s="70"/>
      <c r="K170" s="82"/>
      <c r="L170" s="65"/>
      <c r="M170" s="65"/>
      <c r="N170" s="69"/>
      <c r="O170" s="69"/>
      <c r="P170" s="61"/>
      <c r="Q170" s="65"/>
      <c r="R170" s="61"/>
      <c r="S170" s="64"/>
      <c r="T170" s="61"/>
      <c r="U170" s="64"/>
      <c r="V170" s="61"/>
      <c r="W170" s="61"/>
      <c r="X170" s="61"/>
      <c r="Y170" s="64"/>
      <c r="Z170" s="190" t="str">
        <f t="shared" si="9"/>
        <v/>
      </c>
      <c r="AA170" s="191" t="str">
        <f t="shared" si="8"/>
        <v/>
      </c>
      <c r="AC170" s="4"/>
      <c r="AD170" s="4"/>
    </row>
    <row r="171" spans="1:30" x14ac:dyDescent="0.35">
      <c r="A171" s="149">
        <v>162</v>
      </c>
      <c r="B171" s="58"/>
      <c r="C171" s="58"/>
      <c r="D171" s="69"/>
      <c r="E171" s="69"/>
      <c r="F171" s="192" t="str">
        <f t="shared" si="7"/>
        <v/>
      </c>
      <c r="G171" s="117"/>
      <c r="H171" s="64"/>
      <c r="I171" s="60"/>
      <c r="J171" s="70"/>
      <c r="K171" s="82"/>
      <c r="L171" s="65"/>
      <c r="M171" s="65"/>
      <c r="N171" s="69"/>
      <c r="O171" s="69"/>
      <c r="P171" s="61"/>
      <c r="Q171" s="65"/>
      <c r="R171" s="61"/>
      <c r="S171" s="64"/>
      <c r="T171" s="61"/>
      <c r="U171" s="64"/>
      <c r="V171" s="61"/>
      <c r="W171" s="61"/>
      <c r="X171" s="61"/>
      <c r="Y171" s="64"/>
      <c r="Z171" s="190" t="str">
        <f t="shared" si="9"/>
        <v/>
      </c>
      <c r="AA171" s="191" t="str">
        <f t="shared" si="8"/>
        <v/>
      </c>
      <c r="AC171" s="4"/>
      <c r="AD171" s="4"/>
    </row>
    <row r="172" spans="1:30" x14ac:dyDescent="0.35">
      <c r="A172" s="149">
        <v>163</v>
      </c>
      <c r="B172" s="58"/>
      <c r="C172" s="58"/>
      <c r="D172" s="69"/>
      <c r="E172" s="69"/>
      <c r="F172" s="192" t="str">
        <f t="shared" si="7"/>
        <v/>
      </c>
      <c r="G172" s="117"/>
      <c r="H172" s="64"/>
      <c r="I172" s="60"/>
      <c r="J172" s="70"/>
      <c r="K172" s="82"/>
      <c r="L172" s="65"/>
      <c r="M172" s="65"/>
      <c r="N172" s="69"/>
      <c r="O172" s="69"/>
      <c r="P172" s="61"/>
      <c r="Q172" s="65"/>
      <c r="R172" s="61"/>
      <c r="S172" s="64"/>
      <c r="T172" s="61"/>
      <c r="U172" s="64"/>
      <c r="V172" s="61"/>
      <c r="W172" s="61"/>
      <c r="X172" s="61"/>
      <c r="Y172" s="64"/>
      <c r="Z172" s="190" t="str">
        <f t="shared" si="9"/>
        <v/>
      </c>
      <c r="AA172" s="191" t="str">
        <f t="shared" si="8"/>
        <v/>
      </c>
      <c r="AC172" s="4"/>
    </row>
    <row r="173" spans="1:30" x14ac:dyDescent="0.35">
      <c r="A173" s="149">
        <v>164</v>
      </c>
      <c r="B173" s="58"/>
      <c r="C173" s="58"/>
      <c r="D173" s="69"/>
      <c r="E173" s="69"/>
      <c r="F173" s="192" t="str">
        <f t="shared" si="7"/>
        <v/>
      </c>
      <c r="G173" s="117"/>
      <c r="H173" s="64"/>
      <c r="I173" s="60"/>
      <c r="J173" s="70"/>
      <c r="K173" s="82"/>
      <c r="L173" s="65"/>
      <c r="M173" s="65"/>
      <c r="N173" s="69"/>
      <c r="O173" s="69"/>
      <c r="P173" s="61"/>
      <c r="Q173" s="65"/>
      <c r="R173" s="61"/>
      <c r="S173" s="64"/>
      <c r="T173" s="61"/>
      <c r="U173" s="64"/>
      <c r="V173" s="61"/>
      <c r="W173" s="61"/>
      <c r="X173" s="61"/>
      <c r="Y173" s="64"/>
      <c r="Z173" s="190" t="str">
        <f t="shared" si="9"/>
        <v/>
      </c>
      <c r="AA173" s="191" t="str">
        <f t="shared" si="8"/>
        <v/>
      </c>
      <c r="AC173" s="4"/>
    </row>
    <row r="174" spans="1:30" x14ac:dyDescent="0.35">
      <c r="A174" s="149">
        <v>165</v>
      </c>
      <c r="B174" s="58"/>
      <c r="C174" s="58"/>
      <c r="D174" s="69"/>
      <c r="E174" s="69"/>
      <c r="F174" s="192" t="str">
        <f t="shared" si="7"/>
        <v/>
      </c>
      <c r="G174" s="117"/>
      <c r="H174" s="64"/>
      <c r="I174" s="60"/>
      <c r="J174" s="70"/>
      <c r="K174" s="82"/>
      <c r="L174" s="65"/>
      <c r="M174" s="65"/>
      <c r="N174" s="69"/>
      <c r="O174" s="69"/>
      <c r="P174" s="61"/>
      <c r="Q174" s="65"/>
      <c r="R174" s="61"/>
      <c r="S174" s="64"/>
      <c r="T174" s="61"/>
      <c r="U174" s="64"/>
      <c r="V174" s="61"/>
      <c r="W174" s="61"/>
      <c r="X174" s="61"/>
      <c r="Y174" s="64"/>
      <c r="Z174" s="190" t="str">
        <f t="shared" si="9"/>
        <v/>
      </c>
      <c r="AA174" s="191" t="str">
        <f t="shared" si="8"/>
        <v/>
      </c>
    </row>
    <row r="175" spans="1:30" x14ac:dyDescent="0.35">
      <c r="A175" s="149">
        <v>166</v>
      </c>
      <c r="B175" s="58"/>
      <c r="C175" s="58"/>
      <c r="D175" s="69"/>
      <c r="E175" s="69"/>
      <c r="F175" s="192" t="str">
        <f t="shared" si="7"/>
        <v/>
      </c>
      <c r="G175" s="117"/>
      <c r="H175" s="64"/>
      <c r="I175" s="60"/>
      <c r="J175" s="70"/>
      <c r="K175" s="82"/>
      <c r="L175" s="65"/>
      <c r="M175" s="65"/>
      <c r="N175" s="69"/>
      <c r="O175" s="69"/>
      <c r="P175" s="61"/>
      <c r="Q175" s="65"/>
      <c r="R175" s="61"/>
      <c r="S175" s="64"/>
      <c r="T175" s="61"/>
      <c r="U175" s="64"/>
      <c r="V175" s="61"/>
      <c r="W175" s="61"/>
      <c r="X175" s="61"/>
      <c r="Y175" s="64"/>
      <c r="Z175" s="190" t="str">
        <f t="shared" si="9"/>
        <v/>
      </c>
      <c r="AA175" s="191" t="str">
        <f t="shared" si="8"/>
        <v/>
      </c>
    </row>
    <row r="176" spans="1:30" x14ac:dyDescent="0.35">
      <c r="A176" s="149">
        <v>167</v>
      </c>
      <c r="B176" s="58"/>
      <c r="C176" s="58"/>
      <c r="D176" s="69"/>
      <c r="E176" s="69"/>
      <c r="F176" s="192" t="str">
        <f t="shared" si="7"/>
        <v/>
      </c>
      <c r="G176" s="117"/>
      <c r="H176" s="64"/>
      <c r="I176" s="60"/>
      <c r="J176" s="70"/>
      <c r="K176" s="82"/>
      <c r="L176" s="65"/>
      <c r="M176" s="65"/>
      <c r="N176" s="69"/>
      <c r="O176" s="69"/>
      <c r="P176" s="61"/>
      <c r="Q176" s="65"/>
      <c r="R176" s="61"/>
      <c r="S176" s="64"/>
      <c r="T176" s="61"/>
      <c r="U176" s="64"/>
      <c r="V176" s="61"/>
      <c r="W176" s="61"/>
      <c r="X176" s="61"/>
      <c r="Y176" s="64"/>
      <c r="Z176" s="190" t="str">
        <f t="shared" si="9"/>
        <v/>
      </c>
      <c r="AA176" s="191" t="str">
        <f t="shared" si="8"/>
        <v/>
      </c>
    </row>
    <row r="177" spans="1:27" x14ac:dyDescent="0.35">
      <c r="A177" s="149">
        <v>168</v>
      </c>
      <c r="B177" s="58"/>
      <c r="C177" s="58"/>
      <c r="D177" s="69"/>
      <c r="E177" s="69"/>
      <c r="F177" s="192" t="str">
        <f t="shared" si="7"/>
        <v/>
      </c>
      <c r="G177" s="117"/>
      <c r="H177" s="64"/>
      <c r="I177" s="60"/>
      <c r="J177" s="70"/>
      <c r="K177" s="82"/>
      <c r="L177" s="65"/>
      <c r="M177" s="65"/>
      <c r="N177" s="69"/>
      <c r="O177" s="69"/>
      <c r="P177" s="61"/>
      <c r="Q177" s="65"/>
      <c r="R177" s="61"/>
      <c r="S177" s="64"/>
      <c r="T177" s="61"/>
      <c r="U177" s="64"/>
      <c r="V177" s="61"/>
      <c r="W177" s="61"/>
      <c r="X177" s="61"/>
      <c r="Y177" s="64"/>
      <c r="Z177" s="190" t="str">
        <f t="shared" si="9"/>
        <v/>
      </c>
      <c r="AA177" s="191" t="str">
        <f t="shared" si="8"/>
        <v/>
      </c>
    </row>
    <row r="178" spans="1:27" x14ac:dyDescent="0.35">
      <c r="A178" s="149">
        <v>169</v>
      </c>
      <c r="B178" s="58"/>
      <c r="C178" s="58"/>
      <c r="D178" s="69"/>
      <c r="E178" s="69"/>
      <c r="F178" s="192" t="str">
        <f t="shared" si="7"/>
        <v/>
      </c>
      <c r="G178" s="117"/>
      <c r="H178" s="64"/>
      <c r="I178" s="60"/>
      <c r="J178" s="70"/>
      <c r="K178" s="82"/>
      <c r="L178" s="65"/>
      <c r="M178" s="65"/>
      <c r="N178" s="69"/>
      <c r="O178" s="69"/>
      <c r="P178" s="61"/>
      <c r="Q178" s="65"/>
      <c r="R178" s="61"/>
      <c r="S178" s="64"/>
      <c r="T178" s="61"/>
      <c r="U178" s="64"/>
      <c r="V178" s="61"/>
      <c r="W178" s="61"/>
      <c r="X178" s="61"/>
      <c r="Y178" s="64"/>
      <c r="Z178" s="190" t="str">
        <f t="shared" si="9"/>
        <v/>
      </c>
      <c r="AA178" s="191" t="str">
        <f t="shared" si="8"/>
        <v/>
      </c>
    </row>
    <row r="179" spans="1:27" x14ac:dyDescent="0.35">
      <c r="A179" s="149">
        <v>170</v>
      </c>
      <c r="B179" s="58"/>
      <c r="C179" s="58"/>
      <c r="D179" s="69"/>
      <c r="E179" s="69"/>
      <c r="F179" s="192" t="str">
        <f t="shared" si="7"/>
        <v/>
      </c>
      <c r="G179" s="117"/>
      <c r="H179" s="64"/>
      <c r="I179" s="60"/>
      <c r="J179" s="70"/>
      <c r="K179" s="82"/>
      <c r="L179" s="65"/>
      <c r="M179" s="65"/>
      <c r="N179" s="69"/>
      <c r="O179" s="69"/>
      <c r="P179" s="61"/>
      <c r="Q179" s="65"/>
      <c r="R179" s="61"/>
      <c r="S179" s="64"/>
      <c r="T179" s="61"/>
      <c r="U179" s="64"/>
      <c r="V179" s="61"/>
      <c r="W179" s="61"/>
      <c r="X179" s="61"/>
      <c r="Y179" s="64"/>
      <c r="Z179" s="190" t="str">
        <f t="shared" si="9"/>
        <v/>
      </c>
      <c r="AA179" s="191" t="str">
        <f t="shared" si="8"/>
        <v/>
      </c>
    </row>
    <row r="180" spans="1:27" x14ac:dyDescent="0.35">
      <c r="A180" s="149">
        <v>171</v>
      </c>
      <c r="B180" s="58"/>
      <c r="C180" s="58"/>
      <c r="D180" s="69"/>
      <c r="E180" s="69"/>
      <c r="F180" s="192" t="str">
        <f t="shared" si="7"/>
        <v/>
      </c>
      <c r="G180" s="117"/>
      <c r="H180" s="64"/>
      <c r="I180" s="60"/>
      <c r="J180" s="70"/>
      <c r="K180" s="82"/>
      <c r="L180" s="65"/>
      <c r="M180" s="65"/>
      <c r="N180" s="69"/>
      <c r="O180" s="69"/>
      <c r="P180" s="61"/>
      <c r="Q180" s="65"/>
      <c r="R180" s="61"/>
      <c r="S180" s="64"/>
      <c r="T180" s="61"/>
      <c r="U180" s="64"/>
      <c r="V180" s="61"/>
      <c r="W180" s="61"/>
      <c r="X180" s="61"/>
      <c r="Y180" s="64"/>
      <c r="Z180" s="190" t="str">
        <f t="shared" si="9"/>
        <v/>
      </c>
      <c r="AA180" s="191" t="str">
        <f t="shared" si="8"/>
        <v/>
      </c>
    </row>
    <row r="181" spans="1:27" x14ac:dyDescent="0.35">
      <c r="A181" s="149">
        <v>172</v>
      </c>
      <c r="B181" s="58"/>
      <c r="C181" s="58"/>
      <c r="D181" s="69"/>
      <c r="E181" s="69"/>
      <c r="F181" s="192" t="str">
        <f t="shared" si="7"/>
        <v/>
      </c>
      <c r="G181" s="117"/>
      <c r="H181" s="64"/>
      <c r="I181" s="60"/>
      <c r="J181" s="70"/>
      <c r="K181" s="82"/>
      <c r="L181" s="65"/>
      <c r="M181" s="65"/>
      <c r="N181" s="69"/>
      <c r="O181" s="69"/>
      <c r="P181" s="61"/>
      <c r="Q181" s="65"/>
      <c r="R181" s="61"/>
      <c r="S181" s="64"/>
      <c r="T181" s="61"/>
      <c r="U181" s="64"/>
      <c r="V181" s="61"/>
      <c r="W181" s="61"/>
      <c r="X181" s="61"/>
      <c r="Y181" s="64"/>
      <c r="Z181" s="190" t="str">
        <f t="shared" si="9"/>
        <v/>
      </c>
      <c r="AA181" s="191" t="str">
        <f t="shared" si="8"/>
        <v/>
      </c>
    </row>
    <row r="182" spans="1:27" x14ac:dyDescent="0.35">
      <c r="A182" s="149">
        <v>173</v>
      </c>
      <c r="B182" s="58"/>
      <c r="C182" s="58"/>
      <c r="D182" s="69"/>
      <c r="E182" s="69"/>
      <c r="F182" s="192" t="str">
        <f t="shared" si="7"/>
        <v/>
      </c>
      <c r="G182" s="117"/>
      <c r="H182" s="64"/>
      <c r="I182" s="60"/>
      <c r="J182" s="70"/>
      <c r="K182" s="82"/>
      <c r="L182" s="65"/>
      <c r="M182" s="65"/>
      <c r="N182" s="69"/>
      <c r="O182" s="69"/>
      <c r="P182" s="61"/>
      <c r="Q182" s="65"/>
      <c r="R182" s="61"/>
      <c r="S182" s="64"/>
      <c r="T182" s="61"/>
      <c r="U182" s="64"/>
      <c r="V182" s="61"/>
      <c r="W182" s="61"/>
      <c r="X182" s="61"/>
      <c r="Y182" s="64"/>
      <c r="Z182" s="190" t="str">
        <f t="shared" si="9"/>
        <v/>
      </c>
      <c r="AA182" s="191" t="str">
        <f t="shared" si="8"/>
        <v/>
      </c>
    </row>
    <row r="183" spans="1:27" x14ac:dyDescent="0.35">
      <c r="A183" s="149">
        <v>174</v>
      </c>
      <c r="B183" s="58"/>
      <c r="C183" s="58"/>
      <c r="D183" s="69"/>
      <c r="E183" s="69"/>
      <c r="F183" s="192" t="str">
        <f t="shared" si="7"/>
        <v/>
      </c>
      <c r="G183" s="117"/>
      <c r="H183" s="64"/>
      <c r="I183" s="60"/>
      <c r="J183" s="70"/>
      <c r="K183" s="82"/>
      <c r="L183" s="65"/>
      <c r="M183" s="65"/>
      <c r="N183" s="69"/>
      <c r="O183" s="69"/>
      <c r="P183" s="61"/>
      <c r="Q183" s="65"/>
      <c r="R183" s="61"/>
      <c r="S183" s="64"/>
      <c r="T183" s="61"/>
      <c r="U183" s="64"/>
      <c r="V183" s="61"/>
      <c r="W183" s="61"/>
      <c r="X183" s="61"/>
      <c r="Y183" s="64"/>
      <c r="Z183" s="190" t="str">
        <f t="shared" si="9"/>
        <v/>
      </c>
      <c r="AA183" s="191" t="str">
        <f t="shared" si="8"/>
        <v/>
      </c>
    </row>
    <row r="184" spans="1:27" x14ac:dyDescent="0.35">
      <c r="A184" s="149">
        <v>175</v>
      </c>
      <c r="B184" s="58"/>
      <c r="C184" s="58"/>
      <c r="D184" s="69"/>
      <c r="E184" s="69"/>
      <c r="F184" s="192" t="str">
        <f t="shared" si="7"/>
        <v/>
      </c>
      <c r="G184" s="117"/>
      <c r="H184" s="64"/>
      <c r="I184" s="60"/>
      <c r="J184" s="70"/>
      <c r="K184" s="82"/>
      <c r="L184" s="65"/>
      <c r="M184" s="65"/>
      <c r="N184" s="69"/>
      <c r="O184" s="69"/>
      <c r="P184" s="61"/>
      <c r="Q184" s="65"/>
      <c r="R184" s="61"/>
      <c r="S184" s="64"/>
      <c r="T184" s="61"/>
      <c r="U184" s="64"/>
      <c r="V184" s="61"/>
      <c r="W184" s="61"/>
      <c r="X184" s="61"/>
      <c r="Y184" s="64"/>
      <c r="Z184" s="190" t="str">
        <f t="shared" si="9"/>
        <v/>
      </c>
      <c r="AA184" s="191" t="str">
        <f t="shared" si="8"/>
        <v/>
      </c>
    </row>
    <row r="185" spans="1:27" x14ac:dyDescent="0.35">
      <c r="A185" s="149">
        <v>176</v>
      </c>
      <c r="B185" s="58"/>
      <c r="C185" s="58"/>
      <c r="D185" s="69"/>
      <c r="E185" s="69"/>
      <c r="F185" s="192" t="str">
        <f t="shared" si="7"/>
        <v/>
      </c>
      <c r="G185" s="117"/>
      <c r="H185" s="64"/>
      <c r="I185" s="60"/>
      <c r="J185" s="70"/>
      <c r="K185" s="82"/>
      <c r="L185" s="65"/>
      <c r="M185" s="65"/>
      <c r="N185" s="69"/>
      <c r="O185" s="69"/>
      <c r="P185" s="61"/>
      <c r="Q185" s="65"/>
      <c r="R185" s="61"/>
      <c r="S185" s="64"/>
      <c r="T185" s="61"/>
      <c r="U185" s="64"/>
      <c r="V185" s="61"/>
      <c r="W185" s="61"/>
      <c r="X185" s="61"/>
      <c r="Y185" s="64"/>
      <c r="Z185" s="190" t="str">
        <f t="shared" si="9"/>
        <v/>
      </c>
      <c r="AA185" s="191" t="str">
        <f t="shared" si="8"/>
        <v/>
      </c>
    </row>
    <row r="186" spans="1:27" x14ac:dyDescent="0.35">
      <c r="A186" s="149">
        <v>177</v>
      </c>
      <c r="B186" s="58"/>
      <c r="C186" s="58"/>
      <c r="D186" s="69"/>
      <c r="E186" s="69"/>
      <c r="F186" s="192" t="str">
        <f t="shared" si="7"/>
        <v/>
      </c>
      <c r="G186" s="117"/>
      <c r="H186" s="64"/>
      <c r="I186" s="60"/>
      <c r="J186" s="70"/>
      <c r="K186" s="82"/>
      <c r="L186" s="65"/>
      <c r="M186" s="65"/>
      <c r="N186" s="69"/>
      <c r="O186" s="69"/>
      <c r="P186" s="61"/>
      <c r="Q186" s="65"/>
      <c r="R186" s="61"/>
      <c r="S186" s="64"/>
      <c r="T186" s="61"/>
      <c r="U186" s="64"/>
      <c r="V186" s="61"/>
      <c r="W186" s="61"/>
      <c r="X186" s="61"/>
      <c r="Y186" s="64"/>
      <c r="Z186" s="190" t="str">
        <f t="shared" si="9"/>
        <v/>
      </c>
      <c r="AA186" s="191" t="str">
        <f t="shared" si="8"/>
        <v/>
      </c>
    </row>
    <row r="187" spans="1:27" x14ac:dyDescent="0.35">
      <c r="A187" s="149">
        <v>178</v>
      </c>
      <c r="B187" s="58"/>
      <c r="C187" s="58"/>
      <c r="D187" s="69"/>
      <c r="E187" s="69"/>
      <c r="F187" s="192" t="str">
        <f t="shared" si="7"/>
        <v/>
      </c>
      <c r="G187" s="117"/>
      <c r="H187" s="64"/>
      <c r="I187" s="60"/>
      <c r="J187" s="70"/>
      <c r="K187" s="82"/>
      <c r="L187" s="65"/>
      <c r="M187" s="65"/>
      <c r="N187" s="69"/>
      <c r="O187" s="69"/>
      <c r="P187" s="61"/>
      <c r="Q187" s="65"/>
      <c r="R187" s="61"/>
      <c r="S187" s="64"/>
      <c r="T187" s="61"/>
      <c r="U187" s="64"/>
      <c r="V187" s="61"/>
      <c r="W187" s="61"/>
      <c r="X187" s="61"/>
      <c r="Y187" s="64"/>
      <c r="Z187" s="190" t="str">
        <f t="shared" si="9"/>
        <v/>
      </c>
      <c r="AA187" s="191" t="str">
        <f t="shared" si="8"/>
        <v/>
      </c>
    </row>
    <row r="188" spans="1:27" x14ac:dyDescent="0.35">
      <c r="A188" s="149">
        <v>179</v>
      </c>
      <c r="B188" s="58"/>
      <c r="C188" s="58"/>
      <c r="D188" s="69"/>
      <c r="E188" s="69"/>
      <c r="F188" s="192" t="str">
        <f t="shared" si="7"/>
        <v/>
      </c>
      <c r="G188" s="117"/>
      <c r="H188" s="64"/>
      <c r="I188" s="60"/>
      <c r="J188" s="70"/>
      <c r="K188" s="82"/>
      <c r="L188" s="65"/>
      <c r="M188" s="65"/>
      <c r="N188" s="69"/>
      <c r="O188" s="69"/>
      <c r="P188" s="61"/>
      <c r="Q188" s="65"/>
      <c r="R188" s="61"/>
      <c r="S188" s="64"/>
      <c r="T188" s="61"/>
      <c r="U188" s="64"/>
      <c r="V188" s="61"/>
      <c r="W188" s="61"/>
      <c r="X188" s="61"/>
      <c r="Y188" s="64"/>
      <c r="Z188" s="190" t="str">
        <f t="shared" si="9"/>
        <v/>
      </c>
      <c r="AA188" s="191" t="str">
        <f t="shared" si="8"/>
        <v/>
      </c>
    </row>
    <row r="189" spans="1:27" x14ac:dyDescent="0.35">
      <c r="A189" s="149">
        <v>180</v>
      </c>
      <c r="B189" s="58"/>
      <c r="C189" s="58"/>
      <c r="D189" s="69"/>
      <c r="E189" s="69"/>
      <c r="F189" s="192" t="str">
        <f t="shared" si="7"/>
        <v/>
      </c>
      <c r="G189" s="117"/>
      <c r="H189" s="64"/>
      <c r="I189" s="60"/>
      <c r="J189" s="70"/>
      <c r="K189" s="82"/>
      <c r="L189" s="65"/>
      <c r="M189" s="65"/>
      <c r="N189" s="69"/>
      <c r="O189" s="69"/>
      <c r="P189" s="61"/>
      <c r="Q189" s="65"/>
      <c r="R189" s="61"/>
      <c r="S189" s="64"/>
      <c r="T189" s="61"/>
      <c r="U189" s="64"/>
      <c r="V189" s="61"/>
      <c r="W189" s="61"/>
      <c r="X189" s="61"/>
      <c r="Y189" s="64"/>
      <c r="Z189" s="190" t="str">
        <f t="shared" si="9"/>
        <v/>
      </c>
      <c r="AA189" s="191" t="str">
        <f t="shared" si="8"/>
        <v/>
      </c>
    </row>
    <row r="190" spans="1:27" x14ac:dyDescent="0.35">
      <c r="A190" s="149">
        <v>181</v>
      </c>
      <c r="B190" s="58"/>
      <c r="C190" s="58"/>
      <c r="D190" s="69"/>
      <c r="E190" s="69"/>
      <c r="F190" s="192" t="str">
        <f t="shared" si="7"/>
        <v/>
      </c>
      <c r="G190" s="117"/>
      <c r="H190" s="64"/>
      <c r="I190" s="60"/>
      <c r="J190" s="70"/>
      <c r="K190" s="82"/>
      <c r="L190" s="65"/>
      <c r="M190" s="65"/>
      <c r="N190" s="69"/>
      <c r="O190" s="69"/>
      <c r="P190" s="61"/>
      <c r="Q190" s="65"/>
      <c r="R190" s="61"/>
      <c r="S190" s="64"/>
      <c r="T190" s="61"/>
      <c r="U190" s="64"/>
      <c r="V190" s="61"/>
      <c r="W190" s="61"/>
      <c r="X190" s="61"/>
      <c r="Y190" s="64"/>
      <c r="Z190" s="190" t="str">
        <f t="shared" si="9"/>
        <v/>
      </c>
      <c r="AA190" s="191" t="str">
        <f t="shared" si="8"/>
        <v/>
      </c>
    </row>
    <row r="191" spans="1:27" x14ac:dyDescent="0.35">
      <c r="A191" s="149">
        <v>182</v>
      </c>
      <c r="B191" s="58"/>
      <c r="C191" s="58"/>
      <c r="D191" s="69"/>
      <c r="E191" s="69"/>
      <c r="F191" s="192" t="str">
        <f t="shared" si="7"/>
        <v/>
      </c>
      <c r="G191" s="117"/>
      <c r="H191" s="64"/>
      <c r="I191" s="60"/>
      <c r="J191" s="70"/>
      <c r="K191" s="82"/>
      <c r="L191" s="65"/>
      <c r="M191" s="65"/>
      <c r="N191" s="69"/>
      <c r="O191" s="69"/>
      <c r="P191" s="61"/>
      <c r="Q191" s="65"/>
      <c r="R191" s="61"/>
      <c r="S191" s="64"/>
      <c r="T191" s="61"/>
      <c r="U191" s="64"/>
      <c r="V191" s="61"/>
      <c r="W191" s="61"/>
      <c r="X191" s="61"/>
      <c r="Y191" s="64"/>
      <c r="Z191" s="190" t="str">
        <f t="shared" si="9"/>
        <v/>
      </c>
      <c r="AA191" s="191" t="str">
        <f t="shared" si="8"/>
        <v/>
      </c>
    </row>
    <row r="192" spans="1:27" x14ac:dyDescent="0.35">
      <c r="A192" s="149">
        <v>183</v>
      </c>
      <c r="B192" s="58"/>
      <c r="C192" s="58"/>
      <c r="D192" s="69"/>
      <c r="E192" s="69"/>
      <c r="F192" s="192" t="str">
        <f t="shared" si="7"/>
        <v/>
      </c>
      <c r="G192" s="117"/>
      <c r="H192" s="64"/>
      <c r="I192" s="60"/>
      <c r="J192" s="70"/>
      <c r="K192" s="82"/>
      <c r="L192" s="65"/>
      <c r="M192" s="65"/>
      <c r="N192" s="69"/>
      <c r="O192" s="69"/>
      <c r="P192" s="61"/>
      <c r="Q192" s="65"/>
      <c r="R192" s="61"/>
      <c r="S192" s="64"/>
      <c r="T192" s="61"/>
      <c r="U192" s="64"/>
      <c r="V192" s="61"/>
      <c r="W192" s="61"/>
      <c r="X192" s="61"/>
      <c r="Y192" s="64"/>
      <c r="Z192" s="190" t="str">
        <f t="shared" si="9"/>
        <v/>
      </c>
      <c r="AA192" s="191" t="str">
        <f t="shared" si="8"/>
        <v/>
      </c>
    </row>
    <row r="193" spans="1:27" x14ac:dyDescent="0.35">
      <c r="A193" s="149">
        <v>184</v>
      </c>
      <c r="B193" s="58"/>
      <c r="C193" s="58"/>
      <c r="D193" s="69"/>
      <c r="E193" s="69"/>
      <c r="F193" s="192" t="str">
        <f t="shared" si="7"/>
        <v/>
      </c>
      <c r="G193" s="117"/>
      <c r="H193" s="64"/>
      <c r="I193" s="60"/>
      <c r="J193" s="70"/>
      <c r="K193" s="82"/>
      <c r="L193" s="65"/>
      <c r="M193" s="65"/>
      <c r="N193" s="69"/>
      <c r="O193" s="69"/>
      <c r="P193" s="61"/>
      <c r="Q193" s="65"/>
      <c r="R193" s="61"/>
      <c r="S193" s="64"/>
      <c r="T193" s="61"/>
      <c r="U193" s="64"/>
      <c r="V193" s="61"/>
      <c r="W193" s="61"/>
      <c r="X193" s="61"/>
      <c r="Y193" s="64"/>
      <c r="Z193" s="190" t="str">
        <f t="shared" si="9"/>
        <v/>
      </c>
      <c r="AA193" s="191" t="str">
        <f t="shared" si="8"/>
        <v/>
      </c>
    </row>
    <row r="194" spans="1:27" x14ac:dyDescent="0.35">
      <c r="A194" s="149">
        <v>185</v>
      </c>
      <c r="B194" s="58"/>
      <c r="C194" s="58"/>
      <c r="D194" s="69"/>
      <c r="E194" s="69"/>
      <c r="F194" s="192" t="str">
        <f t="shared" si="7"/>
        <v/>
      </c>
      <c r="G194" s="117"/>
      <c r="H194" s="64"/>
      <c r="I194" s="60"/>
      <c r="J194" s="70"/>
      <c r="K194" s="82"/>
      <c r="L194" s="65"/>
      <c r="M194" s="65"/>
      <c r="N194" s="69"/>
      <c r="O194" s="69"/>
      <c r="P194" s="61"/>
      <c r="Q194" s="65"/>
      <c r="R194" s="61"/>
      <c r="S194" s="64"/>
      <c r="T194" s="61"/>
      <c r="U194" s="64"/>
      <c r="V194" s="61"/>
      <c r="W194" s="61"/>
      <c r="X194" s="61"/>
      <c r="Y194" s="64"/>
      <c r="Z194" s="190" t="str">
        <f t="shared" si="9"/>
        <v/>
      </c>
      <c r="AA194" s="191" t="str">
        <f t="shared" si="8"/>
        <v/>
      </c>
    </row>
    <row r="195" spans="1:27" x14ac:dyDescent="0.35">
      <c r="A195" s="149">
        <v>186</v>
      </c>
      <c r="B195" s="58"/>
      <c r="C195" s="58"/>
      <c r="D195" s="69"/>
      <c r="E195" s="69"/>
      <c r="F195" s="192" t="str">
        <f t="shared" si="7"/>
        <v/>
      </c>
      <c r="G195" s="117"/>
      <c r="H195" s="64"/>
      <c r="I195" s="60"/>
      <c r="J195" s="70"/>
      <c r="K195" s="82"/>
      <c r="L195" s="65"/>
      <c r="M195" s="65"/>
      <c r="N195" s="69"/>
      <c r="O195" s="69"/>
      <c r="P195" s="61"/>
      <c r="Q195" s="65"/>
      <c r="R195" s="61"/>
      <c r="S195" s="64"/>
      <c r="T195" s="61"/>
      <c r="U195" s="64"/>
      <c r="V195" s="61"/>
      <c r="W195" s="61"/>
      <c r="X195" s="61"/>
      <c r="Y195" s="64"/>
      <c r="Z195" s="190" t="str">
        <f t="shared" si="9"/>
        <v/>
      </c>
      <c r="AA195" s="191" t="str">
        <f t="shared" si="8"/>
        <v/>
      </c>
    </row>
    <row r="196" spans="1:27" x14ac:dyDescent="0.35">
      <c r="A196" s="149">
        <v>187</v>
      </c>
      <c r="B196" s="58"/>
      <c r="C196" s="58"/>
      <c r="D196" s="69"/>
      <c r="E196" s="69"/>
      <c r="F196" s="192" t="str">
        <f t="shared" si="7"/>
        <v/>
      </c>
      <c r="G196" s="117"/>
      <c r="H196" s="64"/>
      <c r="I196" s="60"/>
      <c r="J196" s="70"/>
      <c r="K196" s="82"/>
      <c r="L196" s="65"/>
      <c r="M196" s="65"/>
      <c r="N196" s="69"/>
      <c r="O196" s="69"/>
      <c r="P196" s="61"/>
      <c r="Q196" s="65"/>
      <c r="R196" s="61"/>
      <c r="S196" s="64"/>
      <c r="T196" s="61"/>
      <c r="U196" s="64"/>
      <c r="V196" s="61"/>
      <c r="W196" s="61"/>
      <c r="X196" s="61"/>
      <c r="Y196" s="64"/>
      <c r="Z196" s="190" t="str">
        <f t="shared" si="9"/>
        <v/>
      </c>
      <c r="AA196" s="191" t="str">
        <f t="shared" si="8"/>
        <v/>
      </c>
    </row>
    <row r="197" spans="1:27" x14ac:dyDescent="0.35">
      <c r="A197" s="149">
        <v>188</v>
      </c>
      <c r="B197" s="58"/>
      <c r="C197" s="58"/>
      <c r="D197" s="69"/>
      <c r="E197" s="69"/>
      <c r="F197" s="192" t="str">
        <f t="shared" si="7"/>
        <v/>
      </c>
      <c r="G197" s="117"/>
      <c r="H197" s="64"/>
      <c r="I197" s="60"/>
      <c r="J197" s="70"/>
      <c r="K197" s="82"/>
      <c r="L197" s="65"/>
      <c r="M197" s="65"/>
      <c r="N197" s="69"/>
      <c r="O197" s="69"/>
      <c r="P197" s="61"/>
      <c r="Q197" s="65"/>
      <c r="R197" s="61"/>
      <c r="S197" s="64"/>
      <c r="T197" s="61"/>
      <c r="U197" s="64"/>
      <c r="V197" s="61"/>
      <c r="W197" s="61"/>
      <c r="X197" s="61"/>
      <c r="Y197" s="64"/>
      <c r="Z197" s="190" t="str">
        <f t="shared" si="9"/>
        <v/>
      </c>
      <c r="AA197" s="191" t="str">
        <f t="shared" si="8"/>
        <v/>
      </c>
    </row>
    <row r="198" spans="1:27" x14ac:dyDescent="0.35">
      <c r="A198" s="149">
        <v>189</v>
      </c>
      <c r="B198" s="58"/>
      <c r="C198" s="58"/>
      <c r="D198" s="69"/>
      <c r="E198" s="69"/>
      <c r="F198" s="192" t="str">
        <f t="shared" si="7"/>
        <v/>
      </c>
      <c r="G198" s="117"/>
      <c r="H198" s="64"/>
      <c r="I198" s="60"/>
      <c r="J198" s="70"/>
      <c r="K198" s="82"/>
      <c r="L198" s="65"/>
      <c r="M198" s="65"/>
      <c r="N198" s="69"/>
      <c r="O198" s="69"/>
      <c r="P198" s="61"/>
      <c r="Q198" s="65"/>
      <c r="R198" s="61"/>
      <c r="S198" s="64"/>
      <c r="T198" s="61"/>
      <c r="U198" s="64"/>
      <c r="V198" s="61"/>
      <c r="W198" s="61"/>
      <c r="X198" s="61"/>
      <c r="Y198" s="64"/>
      <c r="Z198" s="190" t="str">
        <f t="shared" si="9"/>
        <v/>
      </c>
      <c r="AA198" s="191" t="str">
        <f t="shared" si="8"/>
        <v/>
      </c>
    </row>
    <row r="199" spans="1:27" x14ac:dyDescent="0.35">
      <c r="A199" s="149">
        <v>190</v>
      </c>
      <c r="B199" s="58"/>
      <c r="C199" s="58"/>
      <c r="D199" s="69"/>
      <c r="E199" s="69"/>
      <c r="F199" s="192" t="str">
        <f t="shared" si="7"/>
        <v/>
      </c>
      <c r="G199" s="117"/>
      <c r="H199" s="64"/>
      <c r="I199" s="60"/>
      <c r="J199" s="70"/>
      <c r="K199" s="82"/>
      <c r="L199" s="65"/>
      <c r="M199" s="65"/>
      <c r="N199" s="69"/>
      <c r="O199" s="69"/>
      <c r="P199" s="61"/>
      <c r="Q199" s="65"/>
      <c r="R199" s="61"/>
      <c r="S199" s="64"/>
      <c r="T199" s="61"/>
      <c r="U199" s="64"/>
      <c r="V199" s="61"/>
      <c r="W199" s="61"/>
      <c r="X199" s="61"/>
      <c r="Y199" s="64"/>
      <c r="Z199" s="190" t="str">
        <f t="shared" si="9"/>
        <v/>
      </c>
      <c r="AA199" s="191" t="str">
        <f t="shared" si="8"/>
        <v/>
      </c>
    </row>
    <row r="200" spans="1:27" x14ac:dyDescent="0.35">
      <c r="A200" s="149">
        <v>191</v>
      </c>
      <c r="B200" s="58"/>
      <c r="C200" s="58"/>
      <c r="D200" s="69"/>
      <c r="E200" s="69"/>
      <c r="F200" s="192" t="str">
        <f t="shared" si="7"/>
        <v/>
      </c>
      <c r="G200" s="117"/>
      <c r="H200" s="64"/>
      <c r="I200" s="60"/>
      <c r="J200" s="70"/>
      <c r="K200" s="82"/>
      <c r="L200" s="65"/>
      <c r="M200" s="65"/>
      <c r="N200" s="69"/>
      <c r="O200" s="69"/>
      <c r="P200" s="61"/>
      <c r="Q200" s="65"/>
      <c r="R200" s="61"/>
      <c r="S200" s="64"/>
      <c r="T200" s="61"/>
      <c r="U200" s="64"/>
      <c r="V200" s="61"/>
      <c r="W200" s="61"/>
      <c r="X200" s="61"/>
      <c r="Y200" s="64"/>
      <c r="Z200" s="190" t="str">
        <f t="shared" si="9"/>
        <v/>
      </c>
      <c r="AA200" s="191" t="str">
        <f t="shared" si="8"/>
        <v/>
      </c>
    </row>
    <row r="201" spans="1:27" x14ac:dyDescent="0.35">
      <c r="A201" s="149">
        <v>192</v>
      </c>
      <c r="B201" s="58"/>
      <c r="C201" s="58"/>
      <c r="D201" s="69"/>
      <c r="E201" s="69"/>
      <c r="F201" s="192" t="str">
        <f t="shared" si="7"/>
        <v/>
      </c>
      <c r="G201" s="117"/>
      <c r="H201" s="64"/>
      <c r="I201" s="60"/>
      <c r="J201" s="70"/>
      <c r="K201" s="82"/>
      <c r="L201" s="65"/>
      <c r="M201" s="65"/>
      <c r="N201" s="69"/>
      <c r="O201" s="69"/>
      <c r="P201" s="61"/>
      <c r="Q201" s="65"/>
      <c r="R201" s="61"/>
      <c r="S201" s="64"/>
      <c r="T201" s="61"/>
      <c r="U201" s="64"/>
      <c r="V201" s="61"/>
      <c r="W201" s="61"/>
      <c r="X201" s="61"/>
      <c r="Y201" s="64"/>
      <c r="Z201" s="190" t="str">
        <f t="shared" si="9"/>
        <v/>
      </c>
      <c r="AA201" s="191" t="str">
        <f t="shared" si="8"/>
        <v/>
      </c>
    </row>
    <row r="202" spans="1:27" x14ac:dyDescent="0.35">
      <c r="A202" s="149">
        <v>193</v>
      </c>
      <c r="B202" s="58"/>
      <c r="C202" s="58"/>
      <c r="D202" s="69"/>
      <c r="E202" s="69"/>
      <c r="F202" s="192" t="str">
        <f t="shared" si="7"/>
        <v/>
      </c>
      <c r="G202" s="117"/>
      <c r="H202" s="64"/>
      <c r="I202" s="60"/>
      <c r="J202" s="70"/>
      <c r="K202" s="82"/>
      <c r="L202" s="65"/>
      <c r="M202" s="65"/>
      <c r="N202" s="69"/>
      <c r="O202" s="69"/>
      <c r="P202" s="61"/>
      <c r="Q202" s="65"/>
      <c r="R202" s="61"/>
      <c r="S202" s="64"/>
      <c r="T202" s="61"/>
      <c r="U202" s="64"/>
      <c r="V202" s="61"/>
      <c r="W202" s="61"/>
      <c r="X202" s="61"/>
      <c r="Y202" s="64"/>
      <c r="Z202" s="190" t="str">
        <f t="shared" si="9"/>
        <v/>
      </c>
      <c r="AA202" s="191" t="str">
        <f t="shared" si="8"/>
        <v/>
      </c>
    </row>
    <row r="203" spans="1:27" x14ac:dyDescent="0.35">
      <c r="A203" s="149">
        <v>194</v>
      </c>
      <c r="B203" s="58"/>
      <c r="C203" s="58"/>
      <c r="D203" s="69"/>
      <c r="E203" s="69"/>
      <c r="F203" s="192" t="str">
        <f t="shared" ref="F203:F266" si="10">IF(ISBLANK(B203),"",E203-D203+1)</f>
        <v/>
      </c>
      <c r="G203" s="117"/>
      <c r="H203" s="64"/>
      <c r="I203" s="60"/>
      <c r="J203" s="70"/>
      <c r="K203" s="82"/>
      <c r="L203" s="65"/>
      <c r="M203" s="65"/>
      <c r="N203" s="69"/>
      <c r="O203" s="69"/>
      <c r="P203" s="61"/>
      <c r="Q203" s="65"/>
      <c r="R203" s="61"/>
      <c r="S203" s="64"/>
      <c r="T203" s="61"/>
      <c r="U203" s="64"/>
      <c r="V203" s="61"/>
      <c r="W203" s="61"/>
      <c r="X203" s="61"/>
      <c r="Y203" s="64"/>
      <c r="Z203" s="190" t="str">
        <f t="shared" si="9"/>
        <v/>
      </c>
      <c r="AA203" s="191" t="str">
        <f t="shared" ref="AA203:AA266" si="11">IF(ISBLANK(B203),"",IF(I203="scm/m",F203*(H203*Z203*(IF(K203="Monitored using continuous emissions monitoring systems (CEMS)",L203,P203)/100)*0.6776*1*1440*(1/1000)),F203*(H203*Z203*(IF(K203="Monitored using continuous emissions monitoring systems (CEMS)",L203,P203)/100)*0.6776*(288.706/R203)*(T203/101325)*1440*(1/1000))))</f>
        <v/>
      </c>
    </row>
    <row r="204" spans="1:27" x14ac:dyDescent="0.35">
      <c r="A204" s="149">
        <v>195</v>
      </c>
      <c r="B204" s="58"/>
      <c r="C204" s="58"/>
      <c r="D204" s="69"/>
      <c r="E204" s="69"/>
      <c r="F204" s="192" t="str">
        <f t="shared" si="10"/>
        <v/>
      </c>
      <c r="G204" s="117"/>
      <c r="H204" s="64"/>
      <c r="I204" s="60"/>
      <c r="J204" s="70"/>
      <c r="K204" s="82"/>
      <c r="L204" s="65"/>
      <c r="M204" s="65"/>
      <c r="N204" s="69"/>
      <c r="O204" s="69"/>
      <c r="P204" s="61"/>
      <c r="Q204" s="65"/>
      <c r="R204" s="61"/>
      <c r="S204" s="64"/>
      <c r="T204" s="61"/>
      <c r="U204" s="64"/>
      <c r="V204" s="61"/>
      <c r="W204" s="61"/>
      <c r="X204" s="61"/>
      <c r="Y204" s="64"/>
      <c r="Z204" s="190" t="str">
        <f t="shared" si="9"/>
        <v/>
      </c>
      <c r="AA204" s="191" t="str">
        <f t="shared" si="11"/>
        <v/>
      </c>
    </row>
    <row r="205" spans="1:27" x14ac:dyDescent="0.35">
      <c r="A205" s="149">
        <v>196</v>
      </c>
      <c r="B205" s="58"/>
      <c r="C205" s="58"/>
      <c r="D205" s="69"/>
      <c r="E205" s="69"/>
      <c r="F205" s="192" t="str">
        <f t="shared" si="10"/>
        <v/>
      </c>
      <c r="G205" s="117"/>
      <c r="H205" s="64"/>
      <c r="I205" s="60"/>
      <c r="J205" s="70"/>
      <c r="K205" s="82"/>
      <c r="L205" s="65"/>
      <c r="M205" s="65"/>
      <c r="N205" s="69"/>
      <c r="O205" s="69"/>
      <c r="P205" s="61"/>
      <c r="Q205" s="65"/>
      <c r="R205" s="61"/>
      <c r="S205" s="64"/>
      <c r="T205" s="61"/>
      <c r="U205" s="64"/>
      <c r="V205" s="61"/>
      <c r="W205" s="61"/>
      <c r="X205" s="61"/>
      <c r="Y205" s="64"/>
      <c r="Z205" s="190" t="str">
        <f t="shared" si="9"/>
        <v/>
      </c>
      <c r="AA205" s="191" t="str">
        <f t="shared" si="11"/>
        <v/>
      </c>
    </row>
    <row r="206" spans="1:27" x14ac:dyDescent="0.35">
      <c r="A206" s="149">
        <v>197</v>
      </c>
      <c r="B206" s="58"/>
      <c r="C206" s="58"/>
      <c r="D206" s="69"/>
      <c r="E206" s="69"/>
      <c r="F206" s="192" t="str">
        <f t="shared" si="10"/>
        <v/>
      </c>
      <c r="G206" s="117"/>
      <c r="H206" s="64"/>
      <c r="I206" s="60"/>
      <c r="J206" s="70"/>
      <c r="K206" s="82"/>
      <c r="L206" s="65"/>
      <c r="M206" s="65"/>
      <c r="N206" s="69"/>
      <c r="O206" s="69"/>
      <c r="P206" s="61"/>
      <c r="Q206" s="65"/>
      <c r="R206" s="61"/>
      <c r="S206" s="64"/>
      <c r="T206" s="61"/>
      <c r="U206" s="64"/>
      <c r="V206" s="61"/>
      <c r="W206" s="61"/>
      <c r="X206" s="61"/>
      <c r="Y206" s="64"/>
      <c r="Z206" s="190" t="str">
        <f t="shared" ref="Z206:Z269" si="12">IF(ISBLANK(B206),"",IF(X206=0,1,(IF(V206="Flow rate was measured on a dry basis and CH4 concentration was measured on a wet basis",1/(1-X206),1-X206))))</f>
        <v/>
      </c>
      <c r="AA206" s="191" t="str">
        <f t="shared" si="11"/>
        <v/>
      </c>
    </row>
    <row r="207" spans="1:27" x14ac:dyDescent="0.35">
      <c r="A207" s="149">
        <v>198</v>
      </c>
      <c r="B207" s="58"/>
      <c r="C207" s="58"/>
      <c r="D207" s="69"/>
      <c r="E207" s="69"/>
      <c r="F207" s="192" t="str">
        <f t="shared" si="10"/>
        <v/>
      </c>
      <c r="G207" s="117"/>
      <c r="H207" s="64"/>
      <c r="I207" s="60"/>
      <c r="J207" s="70"/>
      <c r="K207" s="82"/>
      <c r="L207" s="65"/>
      <c r="M207" s="65"/>
      <c r="N207" s="69"/>
      <c r="O207" s="69"/>
      <c r="P207" s="61"/>
      <c r="Q207" s="65"/>
      <c r="R207" s="61"/>
      <c r="S207" s="64"/>
      <c r="T207" s="61"/>
      <c r="U207" s="64"/>
      <c r="V207" s="61"/>
      <c r="W207" s="61"/>
      <c r="X207" s="61"/>
      <c r="Y207" s="64"/>
      <c r="Z207" s="190" t="str">
        <f t="shared" si="12"/>
        <v/>
      </c>
      <c r="AA207" s="191" t="str">
        <f t="shared" si="11"/>
        <v/>
      </c>
    </row>
    <row r="208" spans="1:27" x14ac:dyDescent="0.35">
      <c r="A208" s="149">
        <v>199</v>
      </c>
      <c r="B208" s="58"/>
      <c r="C208" s="58"/>
      <c r="D208" s="69"/>
      <c r="E208" s="69"/>
      <c r="F208" s="192" t="str">
        <f t="shared" si="10"/>
        <v/>
      </c>
      <c r="G208" s="117"/>
      <c r="H208" s="64"/>
      <c r="I208" s="60"/>
      <c r="J208" s="70"/>
      <c r="K208" s="82"/>
      <c r="L208" s="65"/>
      <c r="M208" s="65"/>
      <c r="N208" s="69"/>
      <c r="O208" s="69"/>
      <c r="P208" s="61"/>
      <c r="Q208" s="65"/>
      <c r="R208" s="61"/>
      <c r="S208" s="64"/>
      <c r="T208" s="61"/>
      <c r="U208" s="64"/>
      <c r="V208" s="61"/>
      <c r="W208" s="61"/>
      <c r="X208" s="61"/>
      <c r="Y208" s="64"/>
      <c r="Z208" s="190" t="str">
        <f t="shared" si="12"/>
        <v/>
      </c>
      <c r="AA208" s="191" t="str">
        <f t="shared" si="11"/>
        <v/>
      </c>
    </row>
    <row r="209" spans="1:27" x14ac:dyDescent="0.35">
      <c r="A209" s="149">
        <v>200</v>
      </c>
      <c r="B209" s="58"/>
      <c r="C209" s="58"/>
      <c r="D209" s="69"/>
      <c r="E209" s="69"/>
      <c r="F209" s="192" t="str">
        <f t="shared" si="10"/>
        <v/>
      </c>
      <c r="G209" s="117"/>
      <c r="H209" s="64"/>
      <c r="I209" s="60"/>
      <c r="J209" s="70"/>
      <c r="K209" s="82"/>
      <c r="L209" s="65"/>
      <c r="M209" s="65"/>
      <c r="N209" s="69"/>
      <c r="O209" s="69"/>
      <c r="P209" s="61"/>
      <c r="Q209" s="65"/>
      <c r="R209" s="61"/>
      <c r="S209" s="64"/>
      <c r="T209" s="61"/>
      <c r="U209" s="64"/>
      <c r="V209" s="61"/>
      <c r="W209" s="61"/>
      <c r="X209" s="61"/>
      <c r="Y209" s="64"/>
      <c r="Z209" s="190" t="str">
        <f t="shared" si="12"/>
        <v/>
      </c>
      <c r="AA209" s="191" t="str">
        <f t="shared" si="11"/>
        <v/>
      </c>
    </row>
    <row r="210" spans="1:27" x14ac:dyDescent="0.35">
      <c r="A210" s="149">
        <v>201</v>
      </c>
      <c r="B210" s="58"/>
      <c r="C210" s="58"/>
      <c r="D210" s="69"/>
      <c r="E210" s="69"/>
      <c r="F210" s="192" t="str">
        <f t="shared" si="10"/>
        <v/>
      </c>
      <c r="G210" s="117"/>
      <c r="H210" s="64"/>
      <c r="I210" s="60"/>
      <c r="J210" s="70"/>
      <c r="K210" s="82"/>
      <c r="L210" s="65"/>
      <c r="M210" s="65"/>
      <c r="N210" s="69"/>
      <c r="O210" s="69"/>
      <c r="P210" s="61"/>
      <c r="Q210" s="65"/>
      <c r="R210" s="61"/>
      <c r="S210" s="64"/>
      <c r="T210" s="61"/>
      <c r="U210" s="64"/>
      <c r="V210" s="61"/>
      <c r="W210" s="61"/>
      <c r="X210" s="61"/>
      <c r="Y210" s="64"/>
      <c r="Z210" s="190" t="str">
        <f t="shared" si="12"/>
        <v/>
      </c>
      <c r="AA210" s="191" t="str">
        <f t="shared" si="11"/>
        <v/>
      </c>
    </row>
    <row r="211" spans="1:27" x14ac:dyDescent="0.35">
      <c r="A211" s="149">
        <v>202</v>
      </c>
      <c r="B211" s="58"/>
      <c r="C211" s="58"/>
      <c r="D211" s="69"/>
      <c r="E211" s="69"/>
      <c r="F211" s="192" t="str">
        <f t="shared" si="10"/>
        <v/>
      </c>
      <c r="G211" s="117"/>
      <c r="H211" s="64"/>
      <c r="I211" s="60"/>
      <c r="J211" s="70"/>
      <c r="K211" s="82"/>
      <c r="L211" s="65"/>
      <c r="M211" s="65"/>
      <c r="N211" s="69"/>
      <c r="O211" s="69"/>
      <c r="P211" s="61"/>
      <c r="Q211" s="65"/>
      <c r="R211" s="61"/>
      <c r="S211" s="64"/>
      <c r="T211" s="61"/>
      <c r="U211" s="64"/>
      <c r="V211" s="61"/>
      <c r="W211" s="61"/>
      <c r="X211" s="61"/>
      <c r="Y211" s="64"/>
      <c r="Z211" s="190" t="str">
        <f t="shared" si="12"/>
        <v/>
      </c>
      <c r="AA211" s="191" t="str">
        <f t="shared" si="11"/>
        <v/>
      </c>
    </row>
    <row r="212" spans="1:27" x14ac:dyDescent="0.35">
      <c r="A212" s="149">
        <v>203</v>
      </c>
      <c r="B212" s="58"/>
      <c r="C212" s="58"/>
      <c r="D212" s="69"/>
      <c r="E212" s="69"/>
      <c r="F212" s="192" t="str">
        <f t="shared" si="10"/>
        <v/>
      </c>
      <c r="G212" s="117"/>
      <c r="H212" s="64"/>
      <c r="I212" s="60"/>
      <c r="J212" s="70"/>
      <c r="K212" s="82"/>
      <c r="L212" s="65"/>
      <c r="M212" s="65"/>
      <c r="N212" s="69"/>
      <c r="O212" s="69"/>
      <c r="P212" s="61"/>
      <c r="Q212" s="65"/>
      <c r="R212" s="61"/>
      <c r="S212" s="64"/>
      <c r="T212" s="61"/>
      <c r="U212" s="64"/>
      <c r="V212" s="61"/>
      <c r="W212" s="61"/>
      <c r="X212" s="61"/>
      <c r="Y212" s="64"/>
      <c r="Z212" s="190" t="str">
        <f t="shared" si="12"/>
        <v/>
      </c>
      <c r="AA212" s="191" t="str">
        <f t="shared" si="11"/>
        <v/>
      </c>
    </row>
    <row r="213" spans="1:27" x14ac:dyDescent="0.35">
      <c r="A213" s="149">
        <v>204</v>
      </c>
      <c r="B213" s="58"/>
      <c r="C213" s="58"/>
      <c r="D213" s="69"/>
      <c r="E213" s="69"/>
      <c r="F213" s="192" t="str">
        <f t="shared" si="10"/>
        <v/>
      </c>
      <c r="G213" s="117"/>
      <c r="H213" s="64"/>
      <c r="I213" s="60"/>
      <c r="J213" s="70"/>
      <c r="K213" s="82"/>
      <c r="L213" s="65"/>
      <c r="M213" s="65"/>
      <c r="N213" s="69"/>
      <c r="O213" s="69"/>
      <c r="P213" s="61"/>
      <c r="Q213" s="65"/>
      <c r="R213" s="61"/>
      <c r="S213" s="64"/>
      <c r="T213" s="61"/>
      <c r="U213" s="64"/>
      <c r="V213" s="61"/>
      <c r="W213" s="61"/>
      <c r="X213" s="61"/>
      <c r="Y213" s="64"/>
      <c r="Z213" s="190" t="str">
        <f t="shared" si="12"/>
        <v/>
      </c>
      <c r="AA213" s="191" t="str">
        <f t="shared" si="11"/>
        <v/>
      </c>
    </row>
    <row r="214" spans="1:27" x14ac:dyDescent="0.35">
      <c r="A214" s="149">
        <v>205</v>
      </c>
      <c r="B214" s="58"/>
      <c r="C214" s="58"/>
      <c r="D214" s="69"/>
      <c r="E214" s="69"/>
      <c r="F214" s="192" t="str">
        <f t="shared" si="10"/>
        <v/>
      </c>
      <c r="G214" s="117"/>
      <c r="H214" s="64"/>
      <c r="I214" s="60"/>
      <c r="J214" s="70"/>
      <c r="K214" s="82"/>
      <c r="L214" s="65"/>
      <c r="M214" s="65"/>
      <c r="N214" s="69"/>
      <c r="O214" s="69"/>
      <c r="P214" s="61"/>
      <c r="Q214" s="65"/>
      <c r="R214" s="61"/>
      <c r="S214" s="64"/>
      <c r="T214" s="61"/>
      <c r="U214" s="64"/>
      <c r="V214" s="61"/>
      <c r="W214" s="61"/>
      <c r="X214" s="61"/>
      <c r="Y214" s="64"/>
      <c r="Z214" s="190" t="str">
        <f t="shared" si="12"/>
        <v/>
      </c>
      <c r="AA214" s="191" t="str">
        <f t="shared" si="11"/>
        <v/>
      </c>
    </row>
    <row r="215" spans="1:27" x14ac:dyDescent="0.35">
      <c r="A215" s="149">
        <v>206</v>
      </c>
      <c r="B215" s="58"/>
      <c r="C215" s="58"/>
      <c r="D215" s="69"/>
      <c r="E215" s="69"/>
      <c r="F215" s="192" t="str">
        <f t="shared" si="10"/>
        <v/>
      </c>
      <c r="G215" s="117"/>
      <c r="H215" s="64"/>
      <c r="I215" s="60"/>
      <c r="J215" s="70"/>
      <c r="K215" s="82"/>
      <c r="L215" s="65"/>
      <c r="M215" s="65"/>
      <c r="N215" s="69"/>
      <c r="O215" s="69"/>
      <c r="P215" s="61"/>
      <c r="Q215" s="65"/>
      <c r="R215" s="61"/>
      <c r="S215" s="64"/>
      <c r="T215" s="61"/>
      <c r="U215" s="64"/>
      <c r="V215" s="61"/>
      <c r="W215" s="61"/>
      <c r="X215" s="61"/>
      <c r="Y215" s="64"/>
      <c r="Z215" s="190" t="str">
        <f t="shared" si="12"/>
        <v/>
      </c>
      <c r="AA215" s="191" t="str">
        <f t="shared" si="11"/>
        <v/>
      </c>
    </row>
    <row r="216" spans="1:27" x14ac:dyDescent="0.35">
      <c r="A216" s="149">
        <v>207</v>
      </c>
      <c r="B216" s="58"/>
      <c r="C216" s="58"/>
      <c r="D216" s="69"/>
      <c r="E216" s="69"/>
      <c r="F216" s="192" t="str">
        <f t="shared" si="10"/>
        <v/>
      </c>
      <c r="G216" s="117"/>
      <c r="H216" s="64"/>
      <c r="I216" s="60"/>
      <c r="J216" s="70"/>
      <c r="K216" s="82"/>
      <c r="L216" s="65"/>
      <c r="M216" s="65"/>
      <c r="N216" s="69"/>
      <c r="O216" s="69"/>
      <c r="P216" s="61"/>
      <c r="Q216" s="65"/>
      <c r="R216" s="61"/>
      <c r="S216" s="64"/>
      <c r="T216" s="61"/>
      <c r="U216" s="64"/>
      <c r="V216" s="61"/>
      <c r="W216" s="61"/>
      <c r="X216" s="61"/>
      <c r="Y216" s="64"/>
      <c r="Z216" s="190" t="str">
        <f t="shared" si="12"/>
        <v/>
      </c>
      <c r="AA216" s="191" t="str">
        <f t="shared" si="11"/>
        <v/>
      </c>
    </row>
    <row r="217" spans="1:27" x14ac:dyDescent="0.35">
      <c r="A217" s="149">
        <v>208</v>
      </c>
      <c r="B217" s="58"/>
      <c r="C217" s="58"/>
      <c r="D217" s="69"/>
      <c r="E217" s="69"/>
      <c r="F217" s="192" t="str">
        <f t="shared" si="10"/>
        <v/>
      </c>
      <c r="G217" s="117"/>
      <c r="H217" s="64"/>
      <c r="I217" s="60"/>
      <c r="J217" s="70"/>
      <c r="K217" s="82"/>
      <c r="L217" s="65"/>
      <c r="M217" s="65"/>
      <c r="N217" s="69"/>
      <c r="O217" s="69"/>
      <c r="P217" s="61"/>
      <c r="Q217" s="65"/>
      <c r="R217" s="61"/>
      <c r="S217" s="64"/>
      <c r="T217" s="61"/>
      <c r="U217" s="64"/>
      <c r="V217" s="61"/>
      <c r="W217" s="61"/>
      <c r="X217" s="61"/>
      <c r="Y217" s="64"/>
      <c r="Z217" s="190" t="str">
        <f t="shared" si="12"/>
        <v/>
      </c>
      <c r="AA217" s="191" t="str">
        <f t="shared" si="11"/>
        <v/>
      </c>
    </row>
    <row r="218" spans="1:27" x14ac:dyDescent="0.35">
      <c r="A218" s="149">
        <v>209</v>
      </c>
      <c r="B218" s="58"/>
      <c r="C218" s="58"/>
      <c r="D218" s="69"/>
      <c r="E218" s="69"/>
      <c r="F218" s="192" t="str">
        <f t="shared" si="10"/>
        <v/>
      </c>
      <c r="G218" s="117"/>
      <c r="H218" s="64"/>
      <c r="I218" s="60"/>
      <c r="J218" s="70"/>
      <c r="K218" s="82"/>
      <c r="L218" s="65"/>
      <c r="M218" s="65"/>
      <c r="N218" s="69"/>
      <c r="O218" s="69"/>
      <c r="P218" s="61"/>
      <c r="Q218" s="65"/>
      <c r="R218" s="61"/>
      <c r="S218" s="64"/>
      <c r="T218" s="61"/>
      <c r="U218" s="64"/>
      <c r="V218" s="61"/>
      <c r="W218" s="61"/>
      <c r="X218" s="61"/>
      <c r="Y218" s="64"/>
      <c r="Z218" s="190" t="str">
        <f t="shared" si="12"/>
        <v/>
      </c>
      <c r="AA218" s="191" t="str">
        <f t="shared" si="11"/>
        <v/>
      </c>
    </row>
    <row r="219" spans="1:27" x14ac:dyDescent="0.35">
      <c r="A219" s="149">
        <v>210</v>
      </c>
      <c r="B219" s="58"/>
      <c r="C219" s="58"/>
      <c r="D219" s="69"/>
      <c r="E219" s="69"/>
      <c r="F219" s="192" t="str">
        <f t="shared" si="10"/>
        <v/>
      </c>
      <c r="G219" s="117"/>
      <c r="H219" s="64"/>
      <c r="I219" s="60"/>
      <c r="J219" s="70"/>
      <c r="K219" s="82"/>
      <c r="L219" s="65"/>
      <c r="M219" s="65"/>
      <c r="N219" s="69"/>
      <c r="O219" s="69"/>
      <c r="P219" s="61"/>
      <c r="Q219" s="65"/>
      <c r="R219" s="61"/>
      <c r="S219" s="64"/>
      <c r="T219" s="61"/>
      <c r="U219" s="64"/>
      <c r="V219" s="61"/>
      <c r="W219" s="61"/>
      <c r="X219" s="61"/>
      <c r="Y219" s="64"/>
      <c r="Z219" s="190" t="str">
        <f t="shared" si="12"/>
        <v/>
      </c>
      <c r="AA219" s="191" t="str">
        <f t="shared" si="11"/>
        <v/>
      </c>
    </row>
    <row r="220" spans="1:27" x14ac:dyDescent="0.35">
      <c r="A220" s="149">
        <v>211</v>
      </c>
      <c r="B220" s="58"/>
      <c r="C220" s="58"/>
      <c r="D220" s="69"/>
      <c r="E220" s="69"/>
      <c r="F220" s="192" t="str">
        <f t="shared" si="10"/>
        <v/>
      </c>
      <c r="G220" s="117"/>
      <c r="H220" s="64"/>
      <c r="I220" s="60"/>
      <c r="J220" s="70"/>
      <c r="K220" s="82"/>
      <c r="L220" s="65"/>
      <c r="M220" s="65"/>
      <c r="N220" s="69"/>
      <c r="O220" s="69"/>
      <c r="P220" s="61"/>
      <c r="Q220" s="65"/>
      <c r="R220" s="61"/>
      <c r="S220" s="64"/>
      <c r="T220" s="61"/>
      <c r="U220" s="64"/>
      <c r="V220" s="61"/>
      <c r="W220" s="61"/>
      <c r="X220" s="61"/>
      <c r="Y220" s="64"/>
      <c r="Z220" s="190" t="str">
        <f t="shared" si="12"/>
        <v/>
      </c>
      <c r="AA220" s="191" t="str">
        <f t="shared" si="11"/>
        <v/>
      </c>
    </row>
    <row r="221" spans="1:27" x14ac:dyDescent="0.35">
      <c r="A221" s="149">
        <v>212</v>
      </c>
      <c r="B221" s="58"/>
      <c r="C221" s="58"/>
      <c r="D221" s="69"/>
      <c r="E221" s="69"/>
      <c r="F221" s="192" t="str">
        <f t="shared" si="10"/>
        <v/>
      </c>
      <c r="G221" s="117"/>
      <c r="H221" s="64"/>
      <c r="I221" s="60"/>
      <c r="J221" s="70"/>
      <c r="K221" s="82"/>
      <c r="L221" s="65"/>
      <c r="M221" s="65"/>
      <c r="N221" s="69"/>
      <c r="O221" s="69"/>
      <c r="P221" s="61"/>
      <c r="Q221" s="65"/>
      <c r="R221" s="61"/>
      <c r="S221" s="64"/>
      <c r="T221" s="61"/>
      <c r="U221" s="64"/>
      <c r="V221" s="61"/>
      <c r="W221" s="61"/>
      <c r="X221" s="61"/>
      <c r="Y221" s="64"/>
      <c r="Z221" s="190" t="str">
        <f t="shared" si="12"/>
        <v/>
      </c>
      <c r="AA221" s="191" t="str">
        <f t="shared" si="11"/>
        <v/>
      </c>
    </row>
    <row r="222" spans="1:27" x14ac:dyDescent="0.35">
      <c r="A222" s="149">
        <v>213</v>
      </c>
      <c r="B222" s="58"/>
      <c r="C222" s="58"/>
      <c r="D222" s="69"/>
      <c r="E222" s="69"/>
      <c r="F222" s="192" t="str">
        <f t="shared" si="10"/>
        <v/>
      </c>
      <c r="G222" s="117"/>
      <c r="H222" s="64"/>
      <c r="I222" s="60"/>
      <c r="J222" s="70"/>
      <c r="K222" s="82"/>
      <c r="L222" s="65"/>
      <c r="M222" s="65"/>
      <c r="N222" s="69"/>
      <c r="O222" s="69"/>
      <c r="P222" s="61"/>
      <c r="Q222" s="65"/>
      <c r="R222" s="61"/>
      <c r="S222" s="64"/>
      <c r="T222" s="61"/>
      <c r="U222" s="64"/>
      <c r="V222" s="61"/>
      <c r="W222" s="61"/>
      <c r="X222" s="61"/>
      <c r="Y222" s="64"/>
      <c r="Z222" s="190" t="str">
        <f t="shared" si="12"/>
        <v/>
      </c>
      <c r="AA222" s="191" t="str">
        <f t="shared" si="11"/>
        <v/>
      </c>
    </row>
    <row r="223" spans="1:27" x14ac:dyDescent="0.35">
      <c r="A223" s="149">
        <v>214</v>
      </c>
      <c r="B223" s="58"/>
      <c r="C223" s="58"/>
      <c r="D223" s="69"/>
      <c r="E223" s="69"/>
      <c r="F223" s="192" t="str">
        <f t="shared" si="10"/>
        <v/>
      </c>
      <c r="G223" s="117"/>
      <c r="H223" s="64"/>
      <c r="I223" s="60"/>
      <c r="J223" s="70"/>
      <c r="K223" s="82"/>
      <c r="L223" s="65"/>
      <c r="M223" s="65"/>
      <c r="N223" s="69"/>
      <c r="O223" s="69"/>
      <c r="P223" s="61"/>
      <c r="Q223" s="65"/>
      <c r="R223" s="61"/>
      <c r="S223" s="64"/>
      <c r="T223" s="61"/>
      <c r="U223" s="64"/>
      <c r="V223" s="61"/>
      <c r="W223" s="61"/>
      <c r="X223" s="61"/>
      <c r="Y223" s="64"/>
      <c r="Z223" s="190" t="str">
        <f t="shared" si="12"/>
        <v/>
      </c>
      <c r="AA223" s="191" t="str">
        <f t="shared" si="11"/>
        <v/>
      </c>
    </row>
    <row r="224" spans="1:27" x14ac:dyDescent="0.35">
      <c r="A224" s="149">
        <v>215</v>
      </c>
      <c r="B224" s="58"/>
      <c r="C224" s="58"/>
      <c r="D224" s="69"/>
      <c r="E224" s="69"/>
      <c r="F224" s="192" t="str">
        <f t="shared" si="10"/>
        <v/>
      </c>
      <c r="G224" s="117"/>
      <c r="H224" s="64"/>
      <c r="I224" s="60"/>
      <c r="J224" s="70"/>
      <c r="K224" s="82"/>
      <c r="L224" s="65"/>
      <c r="M224" s="65"/>
      <c r="N224" s="69"/>
      <c r="O224" s="69"/>
      <c r="P224" s="61"/>
      <c r="Q224" s="65"/>
      <c r="R224" s="61"/>
      <c r="S224" s="64"/>
      <c r="T224" s="61"/>
      <c r="U224" s="64"/>
      <c r="V224" s="61"/>
      <c r="W224" s="61"/>
      <c r="X224" s="61"/>
      <c r="Y224" s="64"/>
      <c r="Z224" s="190" t="str">
        <f t="shared" si="12"/>
        <v/>
      </c>
      <c r="AA224" s="191" t="str">
        <f t="shared" si="11"/>
        <v/>
      </c>
    </row>
    <row r="225" spans="1:27" x14ac:dyDescent="0.35">
      <c r="A225" s="149">
        <v>216</v>
      </c>
      <c r="B225" s="58"/>
      <c r="C225" s="58"/>
      <c r="D225" s="69"/>
      <c r="E225" s="69"/>
      <c r="F225" s="192" t="str">
        <f t="shared" si="10"/>
        <v/>
      </c>
      <c r="G225" s="117"/>
      <c r="H225" s="64"/>
      <c r="I225" s="60"/>
      <c r="J225" s="70"/>
      <c r="K225" s="82"/>
      <c r="L225" s="65"/>
      <c r="M225" s="65"/>
      <c r="N225" s="69"/>
      <c r="O225" s="69"/>
      <c r="P225" s="61"/>
      <c r="Q225" s="65"/>
      <c r="R225" s="61"/>
      <c r="S225" s="64"/>
      <c r="T225" s="61"/>
      <c r="U225" s="64"/>
      <c r="V225" s="61"/>
      <c r="W225" s="61"/>
      <c r="X225" s="61"/>
      <c r="Y225" s="64"/>
      <c r="Z225" s="190" t="str">
        <f t="shared" si="12"/>
        <v/>
      </c>
      <c r="AA225" s="191" t="str">
        <f t="shared" si="11"/>
        <v/>
      </c>
    </row>
    <row r="226" spans="1:27" x14ac:dyDescent="0.35">
      <c r="A226" s="149">
        <v>217</v>
      </c>
      <c r="B226" s="58"/>
      <c r="C226" s="58"/>
      <c r="D226" s="69"/>
      <c r="E226" s="69"/>
      <c r="F226" s="192" t="str">
        <f t="shared" si="10"/>
        <v/>
      </c>
      <c r="G226" s="117"/>
      <c r="H226" s="64"/>
      <c r="I226" s="60"/>
      <c r="J226" s="70"/>
      <c r="K226" s="82"/>
      <c r="L226" s="65"/>
      <c r="M226" s="65"/>
      <c r="N226" s="69"/>
      <c r="O226" s="69"/>
      <c r="P226" s="61"/>
      <c r="Q226" s="65"/>
      <c r="R226" s="61"/>
      <c r="S226" s="64"/>
      <c r="T226" s="61"/>
      <c r="U226" s="64"/>
      <c r="V226" s="61"/>
      <c r="W226" s="61"/>
      <c r="X226" s="61"/>
      <c r="Y226" s="64"/>
      <c r="Z226" s="190" t="str">
        <f t="shared" si="12"/>
        <v/>
      </c>
      <c r="AA226" s="191" t="str">
        <f t="shared" si="11"/>
        <v/>
      </c>
    </row>
    <row r="227" spans="1:27" x14ac:dyDescent="0.35">
      <c r="A227" s="149">
        <v>218</v>
      </c>
      <c r="B227" s="58"/>
      <c r="C227" s="58"/>
      <c r="D227" s="69"/>
      <c r="E227" s="69"/>
      <c r="F227" s="192" t="str">
        <f t="shared" si="10"/>
        <v/>
      </c>
      <c r="G227" s="117"/>
      <c r="H227" s="64"/>
      <c r="I227" s="60"/>
      <c r="J227" s="70"/>
      <c r="K227" s="82"/>
      <c r="L227" s="65"/>
      <c r="M227" s="65"/>
      <c r="N227" s="69"/>
      <c r="O227" s="69"/>
      <c r="P227" s="61"/>
      <c r="Q227" s="65"/>
      <c r="R227" s="61"/>
      <c r="S227" s="64"/>
      <c r="T227" s="61"/>
      <c r="U227" s="64"/>
      <c r="V227" s="61"/>
      <c r="W227" s="61"/>
      <c r="X227" s="61"/>
      <c r="Y227" s="64"/>
      <c r="Z227" s="190" t="str">
        <f t="shared" si="12"/>
        <v/>
      </c>
      <c r="AA227" s="191" t="str">
        <f t="shared" si="11"/>
        <v/>
      </c>
    </row>
    <row r="228" spans="1:27" x14ac:dyDescent="0.35">
      <c r="A228" s="149">
        <v>219</v>
      </c>
      <c r="B228" s="58"/>
      <c r="C228" s="58"/>
      <c r="D228" s="69"/>
      <c r="E228" s="69"/>
      <c r="F228" s="192" t="str">
        <f t="shared" si="10"/>
        <v/>
      </c>
      <c r="G228" s="117"/>
      <c r="H228" s="64"/>
      <c r="I228" s="60"/>
      <c r="J228" s="70"/>
      <c r="K228" s="82"/>
      <c r="L228" s="65"/>
      <c r="M228" s="65"/>
      <c r="N228" s="69"/>
      <c r="O228" s="69"/>
      <c r="P228" s="61"/>
      <c r="Q228" s="65"/>
      <c r="R228" s="61"/>
      <c r="S228" s="64"/>
      <c r="T228" s="61"/>
      <c r="U228" s="64"/>
      <c r="V228" s="61"/>
      <c r="W228" s="61"/>
      <c r="X228" s="61"/>
      <c r="Y228" s="64"/>
      <c r="Z228" s="190" t="str">
        <f t="shared" si="12"/>
        <v/>
      </c>
      <c r="AA228" s="191" t="str">
        <f t="shared" si="11"/>
        <v/>
      </c>
    </row>
    <row r="229" spans="1:27" x14ac:dyDescent="0.35">
      <c r="A229" s="149">
        <v>220</v>
      </c>
      <c r="B229" s="58"/>
      <c r="C229" s="58"/>
      <c r="D229" s="69"/>
      <c r="E229" s="69"/>
      <c r="F229" s="192" t="str">
        <f t="shared" si="10"/>
        <v/>
      </c>
      <c r="G229" s="117"/>
      <c r="H229" s="64"/>
      <c r="I229" s="60"/>
      <c r="J229" s="70"/>
      <c r="K229" s="82"/>
      <c r="L229" s="65"/>
      <c r="M229" s="65"/>
      <c r="N229" s="69"/>
      <c r="O229" s="69"/>
      <c r="P229" s="61"/>
      <c r="Q229" s="65"/>
      <c r="R229" s="61"/>
      <c r="S229" s="64"/>
      <c r="T229" s="61"/>
      <c r="U229" s="64"/>
      <c r="V229" s="61"/>
      <c r="W229" s="61"/>
      <c r="X229" s="61"/>
      <c r="Y229" s="64"/>
      <c r="Z229" s="190" t="str">
        <f t="shared" si="12"/>
        <v/>
      </c>
      <c r="AA229" s="191" t="str">
        <f t="shared" si="11"/>
        <v/>
      </c>
    </row>
    <row r="230" spans="1:27" x14ac:dyDescent="0.35">
      <c r="A230" s="149">
        <v>221</v>
      </c>
      <c r="B230" s="58"/>
      <c r="C230" s="58"/>
      <c r="D230" s="69"/>
      <c r="E230" s="69"/>
      <c r="F230" s="192" t="str">
        <f t="shared" si="10"/>
        <v/>
      </c>
      <c r="G230" s="117"/>
      <c r="H230" s="64"/>
      <c r="I230" s="60"/>
      <c r="J230" s="70"/>
      <c r="K230" s="82"/>
      <c r="L230" s="65"/>
      <c r="M230" s="65"/>
      <c r="N230" s="69"/>
      <c r="O230" s="69"/>
      <c r="P230" s="61"/>
      <c r="Q230" s="65"/>
      <c r="R230" s="61"/>
      <c r="S230" s="64"/>
      <c r="T230" s="61"/>
      <c r="U230" s="64"/>
      <c r="V230" s="61"/>
      <c r="W230" s="61"/>
      <c r="X230" s="61"/>
      <c r="Y230" s="64"/>
      <c r="Z230" s="190" t="str">
        <f t="shared" si="12"/>
        <v/>
      </c>
      <c r="AA230" s="191" t="str">
        <f t="shared" si="11"/>
        <v/>
      </c>
    </row>
    <row r="231" spans="1:27" x14ac:dyDescent="0.35">
      <c r="A231" s="149">
        <v>222</v>
      </c>
      <c r="B231" s="58"/>
      <c r="C231" s="58"/>
      <c r="D231" s="69"/>
      <c r="E231" s="69"/>
      <c r="F231" s="192" t="str">
        <f t="shared" si="10"/>
        <v/>
      </c>
      <c r="G231" s="117"/>
      <c r="H231" s="64"/>
      <c r="I231" s="60"/>
      <c r="J231" s="70"/>
      <c r="K231" s="82"/>
      <c r="L231" s="65"/>
      <c r="M231" s="65"/>
      <c r="N231" s="69"/>
      <c r="O231" s="69"/>
      <c r="P231" s="61"/>
      <c r="Q231" s="65"/>
      <c r="R231" s="61"/>
      <c r="S231" s="64"/>
      <c r="T231" s="61"/>
      <c r="U231" s="64"/>
      <c r="V231" s="61"/>
      <c r="W231" s="61"/>
      <c r="X231" s="61"/>
      <c r="Y231" s="64"/>
      <c r="Z231" s="190" t="str">
        <f t="shared" si="12"/>
        <v/>
      </c>
      <c r="AA231" s="191" t="str">
        <f t="shared" si="11"/>
        <v/>
      </c>
    </row>
    <row r="232" spans="1:27" x14ac:dyDescent="0.35">
      <c r="A232" s="149">
        <v>223</v>
      </c>
      <c r="B232" s="58"/>
      <c r="C232" s="58"/>
      <c r="D232" s="69"/>
      <c r="E232" s="69"/>
      <c r="F232" s="192" t="str">
        <f t="shared" si="10"/>
        <v/>
      </c>
      <c r="G232" s="117"/>
      <c r="H232" s="64"/>
      <c r="I232" s="60"/>
      <c r="J232" s="70"/>
      <c r="K232" s="82"/>
      <c r="L232" s="65"/>
      <c r="M232" s="65"/>
      <c r="N232" s="69"/>
      <c r="O232" s="69"/>
      <c r="P232" s="61"/>
      <c r="Q232" s="65"/>
      <c r="R232" s="61"/>
      <c r="S232" s="64"/>
      <c r="T232" s="61"/>
      <c r="U232" s="64"/>
      <c r="V232" s="61"/>
      <c r="W232" s="61"/>
      <c r="X232" s="61"/>
      <c r="Y232" s="64"/>
      <c r="Z232" s="190" t="str">
        <f t="shared" si="12"/>
        <v/>
      </c>
      <c r="AA232" s="191" t="str">
        <f t="shared" si="11"/>
        <v/>
      </c>
    </row>
    <row r="233" spans="1:27" x14ac:dyDescent="0.35">
      <c r="A233" s="149">
        <v>224</v>
      </c>
      <c r="B233" s="58"/>
      <c r="C233" s="58"/>
      <c r="D233" s="69"/>
      <c r="E233" s="69"/>
      <c r="F233" s="192" t="str">
        <f t="shared" si="10"/>
        <v/>
      </c>
      <c r="G233" s="117"/>
      <c r="H233" s="64"/>
      <c r="I233" s="60"/>
      <c r="J233" s="70"/>
      <c r="K233" s="82"/>
      <c r="L233" s="65"/>
      <c r="M233" s="65"/>
      <c r="N233" s="69"/>
      <c r="O233" s="69"/>
      <c r="P233" s="61"/>
      <c r="Q233" s="65"/>
      <c r="R233" s="61"/>
      <c r="S233" s="64"/>
      <c r="T233" s="61"/>
      <c r="U233" s="64"/>
      <c r="V233" s="61"/>
      <c r="W233" s="61"/>
      <c r="X233" s="61"/>
      <c r="Y233" s="64"/>
      <c r="Z233" s="190" t="str">
        <f t="shared" si="12"/>
        <v/>
      </c>
      <c r="AA233" s="191" t="str">
        <f t="shared" si="11"/>
        <v/>
      </c>
    </row>
    <row r="234" spans="1:27" x14ac:dyDescent="0.35">
      <c r="A234" s="149">
        <v>225</v>
      </c>
      <c r="B234" s="58"/>
      <c r="C234" s="58"/>
      <c r="D234" s="69"/>
      <c r="E234" s="69"/>
      <c r="F234" s="192" t="str">
        <f t="shared" si="10"/>
        <v/>
      </c>
      <c r="G234" s="117"/>
      <c r="H234" s="64"/>
      <c r="I234" s="60"/>
      <c r="J234" s="70"/>
      <c r="K234" s="82"/>
      <c r="L234" s="65"/>
      <c r="M234" s="65"/>
      <c r="N234" s="69"/>
      <c r="O234" s="69"/>
      <c r="P234" s="61"/>
      <c r="Q234" s="65"/>
      <c r="R234" s="61"/>
      <c r="S234" s="64"/>
      <c r="T234" s="61"/>
      <c r="U234" s="64"/>
      <c r="V234" s="61"/>
      <c r="W234" s="61"/>
      <c r="X234" s="61"/>
      <c r="Y234" s="64"/>
      <c r="Z234" s="190" t="str">
        <f t="shared" si="12"/>
        <v/>
      </c>
      <c r="AA234" s="191" t="str">
        <f t="shared" si="11"/>
        <v/>
      </c>
    </row>
    <row r="235" spans="1:27" x14ac:dyDescent="0.35">
      <c r="A235" s="149">
        <v>226</v>
      </c>
      <c r="B235" s="58"/>
      <c r="C235" s="58"/>
      <c r="D235" s="69"/>
      <c r="E235" s="69"/>
      <c r="F235" s="192" t="str">
        <f t="shared" si="10"/>
        <v/>
      </c>
      <c r="G235" s="117"/>
      <c r="H235" s="64"/>
      <c r="I235" s="60"/>
      <c r="J235" s="70"/>
      <c r="K235" s="82"/>
      <c r="L235" s="65"/>
      <c r="M235" s="65"/>
      <c r="N235" s="69"/>
      <c r="O235" s="69"/>
      <c r="P235" s="61"/>
      <c r="Q235" s="65"/>
      <c r="R235" s="61"/>
      <c r="S235" s="64"/>
      <c r="T235" s="61"/>
      <c r="U235" s="64"/>
      <c r="V235" s="61"/>
      <c r="W235" s="61"/>
      <c r="X235" s="61"/>
      <c r="Y235" s="64"/>
      <c r="Z235" s="190" t="str">
        <f t="shared" si="12"/>
        <v/>
      </c>
      <c r="AA235" s="191" t="str">
        <f t="shared" si="11"/>
        <v/>
      </c>
    </row>
    <row r="236" spans="1:27" x14ac:dyDescent="0.35">
      <c r="A236" s="149">
        <v>227</v>
      </c>
      <c r="B236" s="58"/>
      <c r="C236" s="58"/>
      <c r="D236" s="69"/>
      <c r="E236" s="69"/>
      <c r="F236" s="192" t="str">
        <f t="shared" si="10"/>
        <v/>
      </c>
      <c r="G236" s="117"/>
      <c r="H236" s="64"/>
      <c r="I236" s="60"/>
      <c r="J236" s="70"/>
      <c r="K236" s="82"/>
      <c r="L236" s="65"/>
      <c r="M236" s="65"/>
      <c r="N236" s="69"/>
      <c r="O236" s="69"/>
      <c r="P236" s="61"/>
      <c r="Q236" s="65"/>
      <c r="R236" s="61"/>
      <c r="S236" s="64"/>
      <c r="T236" s="61"/>
      <c r="U236" s="64"/>
      <c r="V236" s="61"/>
      <c r="W236" s="61"/>
      <c r="X236" s="61"/>
      <c r="Y236" s="64"/>
      <c r="Z236" s="190" t="str">
        <f t="shared" si="12"/>
        <v/>
      </c>
      <c r="AA236" s="191" t="str">
        <f t="shared" si="11"/>
        <v/>
      </c>
    </row>
    <row r="237" spans="1:27" x14ac:dyDescent="0.35">
      <c r="A237" s="149">
        <v>228</v>
      </c>
      <c r="B237" s="58"/>
      <c r="C237" s="58"/>
      <c r="D237" s="69"/>
      <c r="E237" s="69"/>
      <c r="F237" s="192" t="str">
        <f t="shared" si="10"/>
        <v/>
      </c>
      <c r="G237" s="117"/>
      <c r="H237" s="64"/>
      <c r="I237" s="60"/>
      <c r="J237" s="70"/>
      <c r="K237" s="82"/>
      <c r="L237" s="65"/>
      <c r="M237" s="65"/>
      <c r="N237" s="69"/>
      <c r="O237" s="69"/>
      <c r="P237" s="61"/>
      <c r="Q237" s="65"/>
      <c r="R237" s="61"/>
      <c r="S237" s="64"/>
      <c r="T237" s="61"/>
      <c r="U237" s="64"/>
      <c r="V237" s="61"/>
      <c r="W237" s="61"/>
      <c r="X237" s="61"/>
      <c r="Y237" s="64"/>
      <c r="Z237" s="190" t="str">
        <f t="shared" si="12"/>
        <v/>
      </c>
      <c r="AA237" s="191" t="str">
        <f t="shared" si="11"/>
        <v/>
      </c>
    </row>
    <row r="238" spans="1:27" x14ac:dyDescent="0.35">
      <c r="A238" s="149">
        <v>229</v>
      </c>
      <c r="B238" s="58"/>
      <c r="C238" s="58"/>
      <c r="D238" s="69"/>
      <c r="E238" s="69"/>
      <c r="F238" s="192" t="str">
        <f t="shared" si="10"/>
        <v/>
      </c>
      <c r="G238" s="117"/>
      <c r="H238" s="64"/>
      <c r="I238" s="60"/>
      <c r="J238" s="70"/>
      <c r="K238" s="82"/>
      <c r="L238" s="65"/>
      <c r="M238" s="65"/>
      <c r="N238" s="69"/>
      <c r="O238" s="69"/>
      <c r="P238" s="61"/>
      <c r="Q238" s="65"/>
      <c r="R238" s="61"/>
      <c r="S238" s="64"/>
      <c r="T238" s="61"/>
      <c r="U238" s="64"/>
      <c r="V238" s="61"/>
      <c r="W238" s="61"/>
      <c r="X238" s="61"/>
      <c r="Y238" s="64"/>
      <c r="Z238" s="190" t="str">
        <f t="shared" si="12"/>
        <v/>
      </c>
      <c r="AA238" s="191" t="str">
        <f t="shared" si="11"/>
        <v/>
      </c>
    </row>
    <row r="239" spans="1:27" x14ac:dyDescent="0.35">
      <c r="A239" s="149">
        <v>230</v>
      </c>
      <c r="B239" s="58"/>
      <c r="C239" s="58"/>
      <c r="D239" s="69"/>
      <c r="E239" s="69"/>
      <c r="F239" s="192" t="str">
        <f t="shared" si="10"/>
        <v/>
      </c>
      <c r="G239" s="69"/>
      <c r="H239" s="64"/>
      <c r="I239" s="60"/>
      <c r="J239" s="70"/>
      <c r="K239" s="82"/>
      <c r="L239" s="65"/>
      <c r="M239" s="65"/>
      <c r="N239" s="69"/>
      <c r="O239" s="69"/>
      <c r="P239" s="61"/>
      <c r="Q239" s="65"/>
      <c r="R239" s="61"/>
      <c r="S239" s="64"/>
      <c r="T239" s="61"/>
      <c r="U239" s="64"/>
      <c r="V239" s="61"/>
      <c r="W239" s="61"/>
      <c r="X239" s="61"/>
      <c r="Y239" s="64"/>
      <c r="Z239" s="190" t="str">
        <f t="shared" si="12"/>
        <v/>
      </c>
      <c r="AA239" s="191" t="str">
        <f t="shared" si="11"/>
        <v/>
      </c>
    </row>
    <row r="240" spans="1:27" x14ac:dyDescent="0.35">
      <c r="A240" s="149">
        <v>231</v>
      </c>
      <c r="B240" s="58"/>
      <c r="C240" s="58"/>
      <c r="D240" s="69"/>
      <c r="E240" s="69"/>
      <c r="F240" s="192" t="str">
        <f t="shared" si="10"/>
        <v/>
      </c>
      <c r="G240" s="69"/>
      <c r="H240" s="64"/>
      <c r="I240" s="60"/>
      <c r="J240" s="70"/>
      <c r="K240" s="82"/>
      <c r="L240" s="65"/>
      <c r="M240" s="65"/>
      <c r="N240" s="69"/>
      <c r="O240" s="69"/>
      <c r="P240" s="61"/>
      <c r="Q240" s="65"/>
      <c r="R240" s="61"/>
      <c r="S240" s="64"/>
      <c r="T240" s="61"/>
      <c r="U240" s="64"/>
      <c r="V240" s="61"/>
      <c r="W240" s="61"/>
      <c r="X240" s="61"/>
      <c r="Y240" s="64"/>
      <c r="Z240" s="190" t="str">
        <f t="shared" si="12"/>
        <v/>
      </c>
      <c r="AA240" s="191" t="str">
        <f t="shared" si="11"/>
        <v/>
      </c>
    </row>
    <row r="241" spans="1:27" x14ac:dyDescent="0.35">
      <c r="A241" s="149">
        <v>232</v>
      </c>
      <c r="B241" s="58"/>
      <c r="C241" s="58"/>
      <c r="D241" s="69"/>
      <c r="E241" s="69"/>
      <c r="F241" s="192" t="str">
        <f t="shared" si="10"/>
        <v/>
      </c>
      <c r="G241" s="69"/>
      <c r="H241" s="64"/>
      <c r="I241" s="60"/>
      <c r="J241" s="70"/>
      <c r="K241" s="82"/>
      <c r="L241" s="65"/>
      <c r="M241" s="65"/>
      <c r="N241" s="69"/>
      <c r="O241" s="69"/>
      <c r="P241" s="61"/>
      <c r="Q241" s="65"/>
      <c r="R241" s="61"/>
      <c r="S241" s="64"/>
      <c r="T241" s="61"/>
      <c r="U241" s="64"/>
      <c r="V241" s="61"/>
      <c r="W241" s="61"/>
      <c r="X241" s="61"/>
      <c r="Y241" s="64"/>
      <c r="Z241" s="190" t="str">
        <f t="shared" si="12"/>
        <v/>
      </c>
      <c r="AA241" s="191" t="str">
        <f t="shared" si="11"/>
        <v/>
      </c>
    </row>
    <row r="242" spans="1:27" x14ac:dyDescent="0.35">
      <c r="A242" s="149">
        <v>233</v>
      </c>
      <c r="B242" s="58"/>
      <c r="C242" s="58"/>
      <c r="D242" s="69"/>
      <c r="E242" s="69"/>
      <c r="F242" s="192" t="str">
        <f t="shared" si="10"/>
        <v/>
      </c>
      <c r="G242" s="69"/>
      <c r="H242" s="64"/>
      <c r="I242" s="60"/>
      <c r="J242" s="70"/>
      <c r="K242" s="82"/>
      <c r="L242" s="65"/>
      <c r="M242" s="65"/>
      <c r="N242" s="69"/>
      <c r="O242" s="69"/>
      <c r="P242" s="61"/>
      <c r="Q242" s="65"/>
      <c r="R242" s="61"/>
      <c r="S242" s="64"/>
      <c r="T242" s="61"/>
      <c r="U242" s="64"/>
      <c r="V242" s="61"/>
      <c r="W242" s="61"/>
      <c r="X242" s="61"/>
      <c r="Y242" s="64"/>
      <c r="Z242" s="190" t="str">
        <f t="shared" si="12"/>
        <v/>
      </c>
      <c r="AA242" s="191" t="str">
        <f t="shared" si="11"/>
        <v/>
      </c>
    </row>
    <row r="243" spans="1:27" x14ac:dyDescent="0.35">
      <c r="A243" s="149">
        <v>234</v>
      </c>
      <c r="B243" s="58"/>
      <c r="C243" s="58"/>
      <c r="D243" s="69"/>
      <c r="E243" s="69"/>
      <c r="F243" s="192" t="str">
        <f t="shared" si="10"/>
        <v/>
      </c>
      <c r="G243" s="69"/>
      <c r="H243" s="64"/>
      <c r="I243" s="60"/>
      <c r="J243" s="70"/>
      <c r="K243" s="82"/>
      <c r="L243" s="65"/>
      <c r="M243" s="65"/>
      <c r="N243" s="69"/>
      <c r="O243" s="69"/>
      <c r="P243" s="61"/>
      <c r="Q243" s="65"/>
      <c r="R243" s="61"/>
      <c r="S243" s="64"/>
      <c r="T243" s="61"/>
      <c r="U243" s="64"/>
      <c r="V243" s="61"/>
      <c r="W243" s="61"/>
      <c r="X243" s="61"/>
      <c r="Y243" s="64"/>
      <c r="Z243" s="190" t="str">
        <f t="shared" si="12"/>
        <v/>
      </c>
      <c r="AA243" s="191" t="str">
        <f t="shared" si="11"/>
        <v/>
      </c>
    </row>
    <row r="244" spans="1:27" x14ac:dyDescent="0.35">
      <c r="A244" s="149">
        <v>235</v>
      </c>
      <c r="B244" s="58"/>
      <c r="C244" s="58"/>
      <c r="D244" s="69"/>
      <c r="E244" s="69"/>
      <c r="F244" s="192" t="str">
        <f t="shared" si="10"/>
        <v/>
      </c>
      <c r="G244" s="69"/>
      <c r="H244" s="64"/>
      <c r="I244" s="60"/>
      <c r="J244" s="70"/>
      <c r="K244" s="82"/>
      <c r="L244" s="65"/>
      <c r="M244" s="65"/>
      <c r="N244" s="69"/>
      <c r="O244" s="69"/>
      <c r="P244" s="61"/>
      <c r="Q244" s="65"/>
      <c r="R244" s="61"/>
      <c r="S244" s="64"/>
      <c r="T244" s="61"/>
      <c r="U244" s="64"/>
      <c r="V244" s="61"/>
      <c r="W244" s="61"/>
      <c r="X244" s="61"/>
      <c r="Y244" s="64"/>
      <c r="Z244" s="190" t="str">
        <f t="shared" si="12"/>
        <v/>
      </c>
      <c r="AA244" s="191" t="str">
        <f t="shared" si="11"/>
        <v/>
      </c>
    </row>
    <row r="245" spans="1:27" x14ac:dyDescent="0.35">
      <c r="A245" s="149">
        <v>236</v>
      </c>
      <c r="B245" s="58"/>
      <c r="C245" s="58"/>
      <c r="D245" s="69"/>
      <c r="E245" s="69"/>
      <c r="F245" s="192" t="str">
        <f t="shared" si="10"/>
        <v/>
      </c>
      <c r="G245" s="69"/>
      <c r="H245" s="64"/>
      <c r="I245" s="60"/>
      <c r="J245" s="70"/>
      <c r="K245" s="82"/>
      <c r="L245" s="65"/>
      <c r="M245" s="65"/>
      <c r="N245" s="69"/>
      <c r="O245" s="69"/>
      <c r="P245" s="61"/>
      <c r="Q245" s="65"/>
      <c r="R245" s="61"/>
      <c r="S245" s="64"/>
      <c r="T245" s="61"/>
      <c r="U245" s="64"/>
      <c r="V245" s="61"/>
      <c r="W245" s="61"/>
      <c r="X245" s="61"/>
      <c r="Y245" s="64"/>
      <c r="Z245" s="190" t="str">
        <f t="shared" si="12"/>
        <v/>
      </c>
      <c r="AA245" s="191" t="str">
        <f t="shared" si="11"/>
        <v/>
      </c>
    </row>
    <row r="246" spans="1:27" x14ac:dyDescent="0.35">
      <c r="A246" s="149">
        <v>237</v>
      </c>
      <c r="B246" s="58"/>
      <c r="C246" s="58"/>
      <c r="D246" s="69"/>
      <c r="E246" s="69"/>
      <c r="F246" s="192" t="str">
        <f t="shared" si="10"/>
        <v/>
      </c>
      <c r="G246" s="69"/>
      <c r="H246" s="64"/>
      <c r="I246" s="60"/>
      <c r="J246" s="70"/>
      <c r="K246" s="82"/>
      <c r="L246" s="65"/>
      <c r="M246" s="65"/>
      <c r="N246" s="69"/>
      <c r="O246" s="69"/>
      <c r="P246" s="61"/>
      <c r="Q246" s="65"/>
      <c r="R246" s="61"/>
      <c r="S246" s="64"/>
      <c r="T246" s="61"/>
      <c r="U246" s="64"/>
      <c r="V246" s="61"/>
      <c r="W246" s="61"/>
      <c r="X246" s="61"/>
      <c r="Y246" s="64"/>
      <c r="Z246" s="190" t="str">
        <f t="shared" si="12"/>
        <v/>
      </c>
      <c r="AA246" s="191" t="str">
        <f t="shared" si="11"/>
        <v/>
      </c>
    </row>
    <row r="247" spans="1:27" x14ac:dyDescent="0.35">
      <c r="A247" s="149">
        <v>238</v>
      </c>
      <c r="B247" s="58"/>
      <c r="C247" s="58"/>
      <c r="D247" s="69"/>
      <c r="E247" s="69"/>
      <c r="F247" s="192" t="str">
        <f t="shared" si="10"/>
        <v/>
      </c>
      <c r="G247" s="69"/>
      <c r="H247" s="64"/>
      <c r="I247" s="60"/>
      <c r="J247" s="70"/>
      <c r="K247" s="82"/>
      <c r="L247" s="65"/>
      <c r="M247" s="65"/>
      <c r="N247" s="69"/>
      <c r="O247" s="69"/>
      <c r="P247" s="61"/>
      <c r="Q247" s="65"/>
      <c r="R247" s="61"/>
      <c r="S247" s="64"/>
      <c r="T247" s="61"/>
      <c r="U247" s="64"/>
      <c r="V247" s="61"/>
      <c r="W247" s="61"/>
      <c r="X247" s="61"/>
      <c r="Y247" s="64"/>
      <c r="Z247" s="190" t="str">
        <f t="shared" si="12"/>
        <v/>
      </c>
      <c r="AA247" s="191" t="str">
        <f t="shared" si="11"/>
        <v/>
      </c>
    </row>
    <row r="248" spans="1:27" x14ac:dyDescent="0.35">
      <c r="A248" s="149">
        <v>239</v>
      </c>
      <c r="B248" s="58"/>
      <c r="C248" s="58"/>
      <c r="D248" s="69"/>
      <c r="E248" s="69"/>
      <c r="F248" s="192" t="str">
        <f t="shared" si="10"/>
        <v/>
      </c>
      <c r="G248" s="69"/>
      <c r="H248" s="64"/>
      <c r="I248" s="60"/>
      <c r="J248" s="70"/>
      <c r="K248" s="82"/>
      <c r="L248" s="65"/>
      <c r="M248" s="65"/>
      <c r="N248" s="69"/>
      <c r="O248" s="69"/>
      <c r="P248" s="61"/>
      <c r="Q248" s="65"/>
      <c r="R248" s="61"/>
      <c r="S248" s="64"/>
      <c r="T248" s="61"/>
      <c r="U248" s="64"/>
      <c r="V248" s="61"/>
      <c r="W248" s="61"/>
      <c r="X248" s="61"/>
      <c r="Y248" s="64"/>
      <c r="Z248" s="190" t="str">
        <f t="shared" si="12"/>
        <v/>
      </c>
      <c r="AA248" s="191" t="str">
        <f t="shared" si="11"/>
        <v/>
      </c>
    </row>
    <row r="249" spans="1:27" x14ac:dyDescent="0.35">
      <c r="A249" s="149">
        <v>240</v>
      </c>
      <c r="B249" s="58"/>
      <c r="C249" s="58"/>
      <c r="D249" s="69"/>
      <c r="E249" s="69"/>
      <c r="F249" s="192" t="str">
        <f t="shared" si="10"/>
        <v/>
      </c>
      <c r="G249" s="69"/>
      <c r="H249" s="64"/>
      <c r="I249" s="60"/>
      <c r="J249" s="70"/>
      <c r="K249" s="82"/>
      <c r="L249" s="65"/>
      <c r="M249" s="65"/>
      <c r="N249" s="69"/>
      <c r="O249" s="69"/>
      <c r="P249" s="61"/>
      <c r="Q249" s="65"/>
      <c r="R249" s="61"/>
      <c r="S249" s="64"/>
      <c r="T249" s="61"/>
      <c r="U249" s="64"/>
      <c r="V249" s="61"/>
      <c r="W249" s="61"/>
      <c r="X249" s="61"/>
      <c r="Y249" s="64"/>
      <c r="Z249" s="190" t="str">
        <f t="shared" si="12"/>
        <v/>
      </c>
      <c r="AA249" s="191" t="str">
        <f t="shared" si="11"/>
        <v/>
      </c>
    </row>
    <row r="250" spans="1:27" x14ac:dyDescent="0.35">
      <c r="A250" s="149">
        <v>241</v>
      </c>
      <c r="B250" s="58"/>
      <c r="C250" s="58"/>
      <c r="D250" s="69"/>
      <c r="E250" s="69"/>
      <c r="F250" s="192" t="str">
        <f t="shared" si="10"/>
        <v/>
      </c>
      <c r="G250" s="69"/>
      <c r="H250" s="64"/>
      <c r="I250" s="60"/>
      <c r="J250" s="70"/>
      <c r="K250" s="82"/>
      <c r="L250" s="65"/>
      <c r="M250" s="65"/>
      <c r="N250" s="69"/>
      <c r="O250" s="69"/>
      <c r="P250" s="61"/>
      <c r="Q250" s="65"/>
      <c r="R250" s="61"/>
      <c r="S250" s="64"/>
      <c r="T250" s="61"/>
      <c r="U250" s="64"/>
      <c r="V250" s="61"/>
      <c r="W250" s="61"/>
      <c r="X250" s="61"/>
      <c r="Y250" s="64"/>
      <c r="Z250" s="190" t="str">
        <f t="shared" si="12"/>
        <v/>
      </c>
      <c r="AA250" s="191" t="str">
        <f t="shared" si="11"/>
        <v/>
      </c>
    </row>
    <row r="251" spans="1:27" x14ac:dyDescent="0.35">
      <c r="A251" s="149">
        <v>242</v>
      </c>
      <c r="B251" s="58"/>
      <c r="C251" s="58"/>
      <c r="D251" s="69"/>
      <c r="E251" s="69"/>
      <c r="F251" s="192" t="str">
        <f t="shared" si="10"/>
        <v/>
      </c>
      <c r="G251" s="69"/>
      <c r="H251" s="64"/>
      <c r="I251" s="60"/>
      <c r="J251" s="70"/>
      <c r="K251" s="82"/>
      <c r="L251" s="65"/>
      <c r="M251" s="65"/>
      <c r="N251" s="69"/>
      <c r="O251" s="69"/>
      <c r="P251" s="61"/>
      <c r="Q251" s="65"/>
      <c r="R251" s="61"/>
      <c r="S251" s="64"/>
      <c r="T251" s="61"/>
      <c r="U251" s="64"/>
      <c r="V251" s="61"/>
      <c r="W251" s="61"/>
      <c r="X251" s="61"/>
      <c r="Y251" s="64"/>
      <c r="Z251" s="190" t="str">
        <f t="shared" si="12"/>
        <v/>
      </c>
      <c r="AA251" s="191" t="str">
        <f t="shared" si="11"/>
        <v/>
      </c>
    </row>
    <row r="252" spans="1:27" x14ac:dyDescent="0.35">
      <c r="A252" s="149">
        <v>243</v>
      </c>
      <c r="B252" s="58"/>
      <c r="C252" s="58"/>
      <c r="D252" s="69"/>
      <c r="E252" s="69"/>
      <c r="F252" s="192" t="str">
        <f t="shared" si="10"/>
        <v/>
      </c>
      <c r="G252" s="69"/>
      <c r="H252" s="64"/>
      <c r="I252" s="60"/>
      <c r="J252" s="70"/>
      <c r="K252" s="82"/>
      <c r="L252" s="65"/>
      <c r="M252" s="65"/>
      <c r="N252" s="69"/>
      <c r="O252" s="69"/>
      <c r="P252" s="61"/>
      <c r="Q252" s="65"/>
      <c r="R252" s="61"/>
      <c r="S252" s="64"/>
      <c r="T252" s="61"/>
      <c r="U252" s="64"/>
      <c r="V252" s="61"/>
      <c r="W252" s="61"/>
      <c r="X252" s="61"/>
      <c r="Y252" s="64"/>
      <c r="Z252" s="190" t="str">
        <f t="shared" si="12"/>
        <v/>
      </c>
      <c r="AA252" s="191" t="str">
        <f t="shared" si="11"/>
        <v/>
      </c>
    </row>
    <row r="253" spans="1:27" x14ac:dyDescent="0.35">
      <c r="A253" s="149">
        <v>244</v>
      </c>
      <c r="B253" s="58"/>
      <c r="C253" s="58"/>
      <c r="D253" s="69"/>
      <c r="E253" s="69"/>
      <c r="F253" s="192" t="str">
        <f t="shared" si="10"/>
        <v/>
      </c>
      <c r="G253" s="69"/>
      <c r="H253" s="64"/>
      <c r="I253" s="60"/>
      <c r="J253" s="70"/>
      <c r="K253" s="82"/>
      <c r="L253" s="65"/>
      <c r="M253" s="65"/>
      <c r="N253" s="69"/>
      <c r="O253" s="69"/>
      <c r="P253" s="61"/>
      <c r="Q253" s="65"/>
      <c r="R253" s="61"/>
      <c r="S253" s="64"/>
      <c r="T253" s="61"/>
      <c r="U253" s="64"/>
      <c r="V253" s="61"/>
      <c r="W253" s="61"/>
      <c r="X253" s="61"/>
      <c r="Y253" s="64"/>
      <c r="Z253" s="190" t="str">
        <f t="shared" si="12"/>
        <v/>
      </c>
      <c r="AA253" s="191" t="str">
        <f t="shared" si="11"/>
        <v/>
      </c>
    </row>
    <row r="254" spans="1:27" x14ac:dyDescent="0.35">
      <c r="A254" s="149">
        <v>245</v>
      </c>
      <c r="B254" s="58"/>
      <c r="C254" s="58"/>
      <c r="D254" s="69"/>
      <c r="E254" s="69"/>
      <c r="F254" s="192" t="str">
        <f t="shared" si="10"/>
        <v/>
      </c>
      <c r="G254" s="69"/>
      <c r="H254" s="64"/>
      <c r="I254" s="60"/>
      <c r="J254" s="70"/>
      <c r="K254" s="82"/>
      <c r="L254" s="65"/>
      <c r="M254" s="65"/>
      <c r="N254" s="69"/>
      <c r="O254" s="69"/>
      <c r="P254" s="61"/>
      <c r="Q254" s="65"/>
      <c r="R254" s="61"/>
      <c r="S254" s="64"/>
      <c r="T254" s="61"/>
      <c r="U254" s="64"/>
      <c r="V254" s="61"/>
      <c r="W254" s="61"/>
      <c r="X254" s="61"/>
      <c r="Y254" s="64"/>
      <c r="Z254" s="190" t="str">
        <f t="shared" si="12"/>
        <v/>
      </c>
      <c r="AA254" s="191" t="str">
        <f t="shared" si="11"/>
        <v/>
      </c>
    </row>
    <row r="255" spans="1:27" x14ac:dyDescent="0.35">
      <c r="A255" s="149">
        <v>246</v>
      </c>
      <c r="B255" s="58"/>
      <c r="C255" s="58"/>
      <c r="D255" s="69"/>
      <c r="E255" s="69"/>
      <c r="F255" s="192" t="str">
        <f t="shared" si="10"/>
        <v/>
      </c>
      <c r="G255" s="69"/>
      <c r="H255" s="64"/>
      <c r="I255" s="60"/>
      <c r="J255" s="70"/>
      <c r="K255" s="82"/>
      <c r="L255" s="65"/>
      <c r="M255" s="65"/>
      <c r="N255" s="69"/>
      <c r="O255" s="69"/>
      <c r="P255" s="61"/>
      <c r="Q255" s="65"/>
      <c r="R255" s="61"/>
      <c r="S255" s="64"/>
      <c r="T255" s="61"/>
      <c r="U255" s="64"/>
      <c r="V255" s="61"/>
      <c r="W255" s="61"/>
      <c r="X255" s="61"/>
      <c r="Y255" s="64"/>
      <c r="Z255" s="190" t="str">
        <f t="shared" si="12"/>
        <v/>
      </c>
      <c r="AA255" s="191" t="str">
        <f t="shared" si="11"/>
        <v/>
      </c>
    </row>
    <row r="256" spans="1:27" x14ac:dyDescent="0.35">
      <c r="A256" s="149">
        <v>247</v>
      </c>
      <c r="B256" s="58"/>
      <c r="C256" s="58"/>
      <c r="D256" s="69"/>
      <c r="E256" s="69"/>
      <c r="F256" s="192" t="str">
        <f t="shared" si="10"/>
        <v/>
      </c>
      <c r="G256" s="69"/>
      <c r="H256" s="64"/>
      <c r="I256" s="60"/>
      <c r="J256" s="70"/>
      <c r="K256" s="82"/>
      <c r="L256" s="65"/>
      <c r="M256" s="65"/>
      <c r="N256" s="69"/>
      <c r="O256" s="69"/>
      <c r="P256" s="61"/>
      <c r="Q256" s="65"/>
      <c r="R256" s="61"/>
      <c r="S256" s="64"/>
      <c r="T256" s="61"/>
      <c r="U256" s="64"/>
      <c r="V256" s="61"/>
      <c r="W256" s="61"/>
      <c r="X256" s="61"/>
      <c r="Y256" s="64"/>
      <c r="Z256" s="190" t="str">
        <f t="shared" si="12"/>
        <v/>
      </c>
      <c r="AA256" s="191" t="str">
        <f t="shared" si="11"/>
        <v/>
      </c>
    </row>
    <row r="257" spans="1:27" x14ac:dyDescent="0.35">
      <c r="A257" s="149">
        <v>248</v>
      </c>
      <c r="B257" s="58"/>
      <c r="C257" s="58"/>
      <c r="D257" s="69"/>
      <c r="E257" s="69"/>
      <c r="F257" s="192" t="str">
        <f t="shared" si="10"/>
        <v/>
      </c>
      <c r="G257" s="69"/>
      <c r="H257" s="64"/>
      <c r="I257" s="60"/>
      <c r="J257" s="70"/>
      <c r="K257" s="82"/>
      <c r="L257" s="65"/>
      <c r="M257" s="65"/>
      <c r="N257" s="69"/>
      <c r="O257" s="69"/>
      <c r="P257" s="61"/>
      <c r="Q257" s="65"/>
      <c r="R257" s="61"/>
      <c r="S257" s="64"/>
      <c r="T257" s="61"/>
      <c r="U257" s="64"/>
      <c r="V257" s="61"/>
      <c r="W257" s="61"/>
      <c r="X257" s="61"/>
      <c r="Y257" s="64"/>
      <c r="Z257" s="190" t="str">
        <f t="shared" si="12"/>
        <v/>
      </c>
      <c r="AA257" s="191" t="str">
        <f t="shared" si="11"/>
        <v/>
      </c>
    </row>
    <row r="258" spans="1:27" x14ac:dyDescent="0.35">
      <c r="A258" s="149">
        <v>249</v>
      </c>
      <c r="B258" s="58"/>
      <c r="C258" s="58"/>
      <c r="D258" s="69"/>
      <c r="E258" s="69"/>
      <c r="F258" s="192" t="str">
        <f t="shared" si="10"/>
        <v/>
      </c>
      <c r="G258" s="69"/>
      <c r="H258" s="64"/>
      <c r="I258" s="60"/>
      <c r="J258" s="70"/>
      <c r="K258" s="82"/>
      <c r="L258" s="65"/>
      <c r="M258" s="65"/>
      <c r="N258" s="69"/>
      <c r="O258" s="69"/>
      <c r="P258" s="61"/>
      <c r="Q258" s="65"/>
      <c r="R258" s="61"/>
      <c r="S258" s="64"/>
      <c r="T258" s="61"/>
      <c r="U258" s="64"/>
      <c r="V258" s="61"/>
      <c r="W258" s="61"/>
      <c r="X258" s="61"/>
      <c r="Y258" s="64"/>
      <c r="Z258" s="190" t="str">
        <f t="shared" si="12"/>
        <v/>
      </c>
      <c r="AA258" s="191" t="str">
        <f t="shared" si="11"/>
        <v/>
      </c>
    </row>
    <row r="259" spans="1:27" x14ac:dyDescent="0.35">
      <c r="A259" s="149">
        <v>250</v>
      </c>
      <c r="B259" s="58"/>
      <c r="C259" s="58"/>
      <c r="D259" s="69"/>
      <c r="E259" s="69"/>
      <c r="F259" s="192" t="str">
        <f t="shared" si="10"/>
        <v/>
      </c>
      <c r="G259" s="69"/>
      <c r="H259" s="64"/>
      <c r="I259" s="60"/>
      <c r="J259" s="70"/>
      <c r="K259" s="82"/>
      <c r="L259" s="65"/>
      <c r="M259" s="65"/>
      <c r="N259" s="69"/>
      <c r="O259" s="69"/>
      <c r="P259" s="61"/>
      <c r="Q259" s="65"/>
      <c r="R259" s="61"/>
      <c r="S259" s="64"/>
      <c r="T259" s="61"/>
      <c r="U259" s="64"/>
      <c r="V259" s="61"/>
      <c r="W259" s="61"/>
      <c r="X259" s="61"/>
      <c r="Y259" s="64"/>
      <c r="Z259" s="190" t="str">
        <f t="shared" si="12"/>
        <v/>
      </c>
      <c r="AA259" s="191" t="str">
        <f t="shared" si="11"/>
        <v/>
      </c>
    </row>
    <row r="260" spans="1:27" x14ac:dyDescent="0.35">
      <c r="A260" s="149">
        <v>251</v>
      </c>
      <c r="B260" s="58"/>
      <c r="C260" s="58"/>
      <c r="D260" s="69"/>
      <c r="E260" s="69"/>
      <c r="F260" s="192" t="str">
        <f t="shared" si="10"/>
        <v/>
      </c>
      <c r="G260" s="69"/>
      <c r="H260" s="64"/>
      <c r="I260" s="60"/>
      <c r="J260" s="70"/>
      <c r="K260" s="82"/>
      <c r="L260" s="65"/>
      <c r="M260" s="65"/>
      <c r="N260" s="69"/>
      <c r="O260" s="69"/>
      <c r="P260" s="61"/>
      <c r="Q260" s="65"/>
      <c r="R260" s="61"/>
      <c r="S260" s="64"/>
      <c r="T260" s="61"/>
      <c r="U260" s="64"/>
      <c r="V260" s="61"/>
      <c r="W260" s="61"/>
      <c r="X260" s="61"/>
      <c r="Y260" s="64"/>
      <c r="Z260" s="190" t="str">
        <f t="shared" si="12"/>
        <v/>
      </c>
      <c r="AA260" s="191" t="str">
        <f t="shared" si="11"/>
        <v/>
      </c>
    </row>
    <row r="261" spans="1:27" x14ac:dyDescent="0.35">
      <c r="A261" s="149">
        <v>252</v>
      </c>
      <c r="B261" s="58"/>
      <c r="C261" s="58"/>
      <c r="D261" s="69"/>
      <c r="E261" s="69"/>
      <c r="F261" s="192" t="str">
        <f t="shared" si="10"/>
        <v/>
      </c>
      <c r="G261" s="69"/>
      <c r="H261" s="64"/>
      <c r="I261" s="60"/>
      <c r="J261" s="70"/>
      <c r="K261" s="82"/>
      <c r="L261" s="65"/>
      <c r="M261" s="65"/>
      <c r="N261" s="69"/>
      <c r="O261" s="69"/>
      <c r="P261" s="61"/>
      <c r="Q261" s="65"/>
      <c r="R261" s="61"/>
      <c r="S261" s="64"/>
      <c r="T261" s="61"/>
      <c r="U261" s="64"/>
      <c r="V261" s="61"/>
      <c r="W261" s="61"/>
      <c r="X261" s="61"/>
      <c r="Y261" s="64"/>
      <c r="Z261" s="190" t="str">
        <f t="shared" si="12"/>
        <v/>
      </c>
      <c r="AA261" s="191" t="str">
        <f t="shared" si="11"/>
        <v/>
      </c>
    </row>
    <row r="262" spans="1:27" x14ac:dyDescent="0.35">
      <c r="A262" s="149">
        <v>253</v>
      </c>
      <c r="B262" s="58"/>
      <c r="C262" s="58"/>
      <c r="D262" s="69"/>
      <c r="E262" s="69"/>
      <c r="F262" s="192" t="str">
        <f t="shared" si="10"/>
        <v/>
      </c>
      <c r="G262" s="69"/>
      <c r="H262" s="64"/>
      <c r="I262" s="60"/>
      <c r="J262" s="70"/>
      <c r="K262" s="82"/>
      <c r="L262" s="65"/>
      <c r="M262" s="65"/>
      <c r="N262" s="69"/>
      <c r="O262" s="69"/>
      <c r="P262" s="61"/>
      <c r="Q262" s="65"/>
      <c r="R262" s="61"/>
      <c r="S262" s="64"/>
      <c r="T262" s="61"/>
      <c r="U262" s="64"/>
      <c r="V262" s="61"/>
      <c r="W262" s="61"/>
      <c r="X262" s="61"/>
      <c r="Y262" s="64"/>
      <c r="Z262" s="190" t="str">
        <f t="shared" si="12"/>
        <v/>
      </c>
      <c r="AA262" s="191" t="str">
        <f t="shared" si="11"/>
        <v/>
      </c>
    </row>
    <row r="263" spans="1:27" x14ac:dyDescent="0.35">
      <c r="A263" s="149">
        <v>254</v>
      </c>
      <c r="B263" s="58"/>
      <c r="C263" s="58"/>
      <c r="D263" s="69"/>
      <c r="E263" s="69"/>
      <c r="F263" s="192" t="str">
        <f t="shared" si="10"/>
        <v/>
      </c>
      <c r="G263" s="69"/>
      <c r="H263" s="64"/>
      <c r="I263" s="60"/>
      <c r="J263" s="70"/>
      <c r="K263" s="82"/>
      <c r="L263" s="65"/>
      <c r="M263" s="65"/>
      <c r="N263" s="69"/>
      <c r="O263" s="69"/>
      <c r="P263" s="61"/>
      <c r="Q263" s="65"/>
      <c r="R263" s="61"/>
      <c r="S263" s="64"/>
      <c r="T263" s="61"/>
      <c r="U263" s="64"/>
      <c r="V263" s="61"/>
      <c r="W263" s="61"/>
      <c r="X263" s="61"/>
      <c r="Y263" s="64"/>
      <c r="Z263" s="190" t="str">
        <f t="shared" si="12"/>
        <v/>
      </c>
      <c r="AA263" s="191" t="str">
        <f t="shared" si="11"/>
        <v/>
      </c>
    </row>
    <row r="264" spans="1:27" x14ac:dyDescent="0.35">
      <c r="A264" s="149">
        <v>255</v>
      </c>
      <c r="B264" s="58"/>
      <c r="C264" s="58"/>
      <c r="D264" s="69"/>
      <c r="E264" s="69"/>
      <c r="F264" s="192" t="str">
        <f t="shared" si="10"/>
        <v/>
      </c>
      <c r="G264" s="69"/>
      <c r="H264" s="64"/>
      <c r="I264" s="60"/>
      <c r="J264" s="70"/>
      <c r="K264" s="82"/>
      <c r="L264" s="65"/>
      <c r="M264" s="65"/>
      <c r="N264" s="69"/>
      <c r="O264" s="69"/>
      <c r="P264" s="61"/>
      <c r="Q264" s="65"/>
      <c r="R264" s="61"/>
      <c r="S264" s="64"/>
      <c r="T264" s="61"/>
      <c r="U264" s="64"/>
      <c r="V264" s="61"/>
      <c r="W264" s="61"/>
      <c r="X264" s="61"/>
      <c r="Y264" s="64"/>
      <c r="Z264" s="190" t="str">
        <f t="shared" si="12"/>
        <v/>
      </c>
      <c r="AA264" s="191" t="str">
        <f t="shared" si="11"/>
        <v/>
      </c>
    </row>
    <row r="265" spans="1:27" x14ac:dyDescent="0.35">
      <c r="A265" s="149">
        <v>256</v>
      </c>
      <c r="B265" s="58"/>
      <c r="C265" s="58"/>
      <c r="D265" s="69"/>
      <c r="E265" s="69"/>
      <c r="F265" s="192" t="str">
        <f t="shared" si="10"/>
        <v/>
      </c>
      <c r="G265" s="69"/>
      <c r="H265" s="64"/>
      <c r="I265" s="60"/>
      <c r="J265" s="70"/>
      <c r="K265" s="82"/>
      <c r="L265" s="65"/>
      <c r="M265" s="65"/>
      <c r="N265" s="69"/>
      <c r="O265" s="69"/>
      <c r="P265" s="61"/>
      <c r="Q265" s="65"/>
      <c r="R265" s="61"/>
      <c r="S265" s="64"/>
      <c r="T265" s="61"/>
      <c r="U265" s="64"/>
      <c r="V265" s="61"/>
      <c r="W265" s="61"/>
      <c r="X265" s="61"/>
      <c r="Y265" s="64"/>
      <c r="Z265" s="190" t="str">
        <f t="shared" si="12"/>
        <v/>
      </c>
      <c r="AA265" s="191" t="str">
        <f t="shared" si="11"/>
        <v/>
      </c>
    </row>
    <row r="266" spans="1:27" x14ac:dyDescent="0.35">
      <c r="A266" s="149">
        <v>257</v>
      </c>
      <c r="B266" s="58"/>
      <c r="C266" s="58"/>
      <c r="D266" s="69"/>
      <c r="E266" s="69"/>
      <c r="F266" s="192" t="str">
        <f t="shared" si="10"/>
        <v/>
      </c>
      <c r="G266" s="69"/>
      <c r="H266" s="64"/>
      <c r="I266" s="60"/>
      <c r="J266" s="70"/>
      <c r="K266" s="82"/>
      <c r="L266" s="65"/>
      <c r="M266" s="65"/>
      <c r="N266" s="69"/>
      <c r="O266" s="69"/>
      <c r="P266" s="61"/>
      <c r="Q266" s="65"/>
      <c r="R266" s="61"/>
      <c r="S266" s="64"/>
      <c r="T266" s="61"/>
      <c r="U266" s="64"/>
      <c r="V266" s="61"/>
      <c r="W266" s="61"/>
      <c r="X266" s="61"/>
      <c r="Y266" s="64"/>
      <c r="Z266" s="190" t="str">
        <f t="shared" si="12"/>
        <v/>
      </c>
      <c r="AA266" s="191" t="str">
        <f t="shared" si="11"/>
        <v/>
      </c>
    </row>
    <row r="267" spans="1:27" x14ac:dyDescent="0.35">
      <c r="A267" s="149">
        <v>258</v>
      </c>
      <c r="B267" s="58"/>
      <c r="C267" s="58"/>
      <c r="D267" s="69"/>
      <c r="E267" s="69"/>
      <c r="F267" s="192" t="str">
        <f t="shared" ref="F267:F330" si="13">IF(ISBLANK(B267),"",E267-D267+1)</f>
        <v/>
      </c>
      <c r="G267" s="69"/>
      <c r="H267" s="64"/>
      <c r="I267" s="60"/>
      <c r="J267" s="70"/>
      <c r="K267" s="82"/>
      <c r="L267" s="65"/>
      <c r="M267" s="65"/>
      <c r="N267" s="69"/>
      <c r="O267" s="69"/>
      <c r="P267" s="61"/>
      <c r="Q267" s="65"/>
      <c r="R267" s="61"/>
      <c r="S267" s="64"/>
      <c r="T267" s="61"/>
      <c r="U267" s="64"/>
      <c r="V267" s="61"/>
      <c r="W267" s="61"/>
      <c r="X267" s="61"/>
      <c r="Y267" s="64"/>
      <c r="Z267" s="190" t="str">
        <f t="shared" si="12"/>
        <v/>
      </c>
      <c r="AA267" s="191" t="str">
        <f t="shared" ref="AA267:AA330" si="14">IF(ISBLANK(B267),"",IF(I267="scm/m",F267*(H267*Z267*(IF(K267="Monitored using continuous emissions monitoring systems (CEMS)",L267,P267)/100)*0.6776*1*1440*(1/1000)),F267*(H267*Z267*(IF(K267="Monitored using continuous emissions monitoring systems (CEMS)",L267,P267)/100)*0.6776*(288.706/R267)*(T267/101325)*1440*(1/1000))))</f>
        <v/>
      </c>
    </row>
    <row r="268" spans="1:27" x14ac:dyDescent="0.35">
      <c r="A268" s="149">
        <v>259</v>
      </c>
      <c r="B268" s="58"/>
      <c r="C268" s="58"/>
      <c r="D268" s="69"/>
      <c r="E268" s="69"/>
      <c r="F268" s="192" t="str">
        <f t="shared" si="13"/>
        <v/>
      </c>
      <c r="G268" s="69"/>
      <c r="H268" s="64"/>
      <c r="I268" s="60"/>
      <c r="J268" s="70"/>
      <c r="K268" s="82"/>
      <c r="L268" s="65"/>
      <c r="M268" s="65"/>
      <c r="N268" s="69"/>
      <c r="O268" s="69"/>
      <c r="P268" s="61"/>
      <c r="Q268" s="65"/>
      <c r="R268" s="61"/>
      <c r="S268" s="64"/>
      <c r="T268" s="61"/>
      <c r="U268" s="64"/>
      <c r="V268" s="61"/>
      <c r="W268" s="61"/>
      <c r="X268" s="61"/>
      <c r="Y268" s="64"/>
      <c r="Z268" s="190" t="str">
        <f t="shared" si="12"/>
        <v/>
      </c>
      <c r="AA268" s="191" t="str">
        <f t="shared" si="14"/>
        <v/>
      </c>
    </row>
    <row r="269" spans="1:27" x14ac:dyDescent="0.35">
      <c r="A269" s="149">
        <v>260</v>
      </c>
      <c r="B269" s="58"/>
      <c r="C269" s="58"/>
      <c r="D269" s="69"/>
      <c r="E269" s="69"/>
      <c r="F269" s="192" t="str">
        <f t="shared" si="13"/>
        <v/>
      </c>
      <c r="G269" s="69"/>
      <c r="H269" s="64"/>
      <c r="I269" s="60"/>
      <c r="J269" s="70"/>
      <c r="K269" s="82"/>
      <c r="L269" s="65"/>
      <c r="M269" s="65"/>
      <c r="N269" s="69"/>
      <c r="O269" s="69"/>
      <c r="P269" s="61"/>
      <c r="Q269" s="65"/>
      <c r="R269" s="61"/>
      <c r="S269" s="64"/>
      <c r="T269" s="61"/>
      <c r="U269" s="64"/>
      <c r="V269" s="61"/>
      <c r="W269" s="61"/>
      <c r="X269" s="61"/>
      <c r="Y269" s="64"/>
      <c r="Z269" s="190" t="str">
        <f t="shared" si="12"/>
        <v/>
      </c>
      <c r="AA269" s="191" t="str">
        <f t="shared" si="14"/>
        <v/>
      </c>
    </row>
    <row r="270" spans="1:27" x14ac:dyDescent="0.35">
      <c r="A270" s="149">
        <v>261</v>
      </c>
      <c r="B270" s="58"/>
      <c r="C270" s="58"/>
      <c r="D270" s="69"/>
      <c r="E270" s="69"/>
      <c r="F270" s="192" t="str">
        <f t="shared" si="13"/>
        <v/>
      </c>
      <c r="G270" s="69"/>
      <c r="H270" s="64"/>
      <c r="I270" s="60"/>
      <c r="J270" s="70"/>
      <c r="K270" s="82"/>
      <c r="L270" s="65"/>
      <c r="M270" s="65"/>
      <c r="N270" s="69"/>
      <c r="O270" s="69"/>
      <c r="P270" s="61"/>
      <c r="Q270" s="65"/>
      <c r="R270" s="61"/>
      <c r="S270" s="64"/>
      <c r="T270" s="61"/>
      <c r="U270" s="64"/>
      <c r="V270" s="61"/>
      <c r="W270" s="61"/>
      <c r="X270" s="61"/>
      <c r="Y270" s="64"/>
      <c r="Z270" s="190" t="str">
        <f t="shared" ref="Z270:Z333" si="15">IF(ISBLANK(B270),"",IF(X270=0,1,(IF(V270="Flow rate was measured on a dry basis and CH4 concentration was measured on a wet basis",1/(1-X270),1-X270))))</f>
        <v/>
      </c>
      <c r="AA270" s="191" t="str">
        <f t="shared" si="14"/>
        <v/>
      </c>
    </row>
    <row r="271" spans="1:27" x14ac:dyDescent="0.35">
      <c r="A271" s="149">
        <v>262</v>
      </c>
      <c r="B271" s="58"/>
      <c r="C271" s="58"/>
      <c r="D271" s="69"/>
      <c r="E271" s="69"/>
      <c r="F271" s="192" t="str">
        <f t="shared" si="13"/>
        <v/>
      </c>
      <c r="G271" s="69"/>
      <c r="H271" s="64"/>
      <c r="I271" s="60"/>
      <c r="J271" s="70"/>
      <c r="K271" s="82"/>
      <c r="L271" s="65"/>
      <c r="M271" s="65"/>
      <c r="N271" s="69"/>
      <c r="O271" s="69"/>
      <c r="P271" s="61"/>
      <c r="Q271" s="65"/>
      <c r="R271" s="61"/>
      <c r="S271" s="64"/>
      <c r="T271" s="61"/>
      <c r="U271" s="64"/>
      <c r="V271" s="61"/>
      <c r="W271" s="61"/>
      <c r="X271" s="61"/>
      <c r="Y271" s="64"/>
      <c r="Z271" s="190" t="str">
        <f t="shared" si="15"/>
        <v/>
      </c>
      <c r="AA271" s="191" t="str">
        <f t="shared" si="14"/>
        <v/>
      </c>
    </row>
    <row r="272" spans="1:27" x14ac:dyDescent="0.35">
      <c r="A272" s="149">
        <v>263</v>
      </c>
      <c r="B272" s="58"/>
      <c r="C272" s="58"/>
      <c r="D272" s="69"/>
      <c r="E272" s="69"/>
      <c r="F272" s="192" t="str">
        <f t="shared" si="13"/>
        <v/>
      </c>
      <c r="G272" s="69"/>
      <c r="H272" s="64"/>
      <c r="I272" s="60"/>
      <c r="J272" s="70"/>
      <c r="K272" s="82"/>
      <c r="L272" s="65"/>
      <c r="M272" s="65"/>
      <c r="N272" s="69"/>
      <c r="O272" s="69"/>
      <c r="P272" s="61"/>
      <c r="Q272" s="65"/>
      <c r="R272" s="61"/>
      <c r="S272" s="64"/>
      <c r="T272" s="61"/>
      <c r="U272" s="64"/>
      <c r="V272" s="61"/>
      <c r="W272" s="61"/>
      <c r="X272" s="61"/>
      <c r="Y272" s="64"/>
      <c r="Z272" s="190" t="str">
        <f t="shared" si="15"/>
        <v/>
      </c>
      <c r="AA272" s="191" t="str">
        <f t="shared" si="14"/>
        <v/>
      </c>
    </row>
    <row r="273" spans="1:27" x14ac:dyDescent="0.35">
      <c r="A273" s="149">
        <v>264</v>
      </c>
      <c r="B273" s="58"/>
      <c r="C273" s="58"/>
      <c r="D273" s="69"/>
      <c r="E273" s="69"/>
      <c r="F273" s="192" t="str">
        <f t="shared" si="13"/>
        <v/>
      </c>
      <c r="G273" s="69"/>
      <c r="H273" s="64"/>
      <c r="I273" s="60"/>
      <c r="J273" s="70"/>
      <c r="K273" s="82"/>
      <c r="L273" s="65"/>
      <c r="M273" s="65"/>
      <c r="N273" s="69"/>
      <c r="O273" s="69"/>
      <c r="P273" s="61"/>
      <c r="Q273" s="65"/>
      <c r="R273" s="61"/>
      <c r="S273" s="64"/>
      <c r="T273" s="61"/>
      <c r="U273" s="64"/>
      <c r="V273" s="61"/>
      <c r="W273" s="61"/>
      <c r="X273" s="61"/>
      <c r="Y273" s="64"/>
      <c r="Z273" s="190" t="str">
        <f t="shared" si="15"/>
        <v/>
      </c>
      <c r="AA273" s="191" t="str">
        <f t="shared" si="14"/>
        <v/>
      </c>
    </row>
    <row r="274" spans="1:27" x14ac:dyDescent="0.35">
      <c r="A274" s="149">
        <v>265</v>
      </c>
      <c r="B274" s="58"/>
      <c r="C274" s="58"/>
      <c r="D274" s="69"/>
      <c r="E274" s="69"/>
      <c r="F274" s="192" t="str">
        <f t="shared" si="13"/>
        <v/>
      </c>
      <c r="G274" s="69"/>
      <c r="H274" s="64"/>
      <c r="I274" s="60"/>
      <c r="J274" s="70"/>
      <c r="K274" s="82"/>
      <c r="L274" s="65"/>
      <c r="M274" s="65"/>
      <c r="N274" s="69"/>
      <c r="O274" s="69"/>
      <c r="P274" s="61"/>
      <c r="Q274" s="65"/>
      <c r="R274" s="61"/>
      <c r="S274" s="64"/>
      <c r="T274" s="61"/>
      <c r="U274" s="64"/>
      <c r="V274" s="61"/>
      <c r="W274" s="61"/>
      <c r="X274" s="61"/>
      <c r="Y274" s="64"/>
      <c r="Z274" s="190" t="str">
        <f t="shared" si="15"/>
        <v/>
      </c>
      <c r="AA274" s="191" t="str">
        <f t="shared" si="14"/>
        <v/>
      </c>
    </row>
    <row r="275" spans="1:27" x14ac:dyDescent="0.35">
      <c r="A275" s="149">
        <v>266</v>
      </c>
      <c r="B275" s="58"/>
      <c r="C275" s="58"/>
      <c r="D275" s="69"/>
      <c r="E275" s="69"/>
      <c r="F275" s="192" t="str">
        <f t="shared" si="13"/>
        <v/>
      </c>
      <c r="G275" s="69"/>
      <c r="H275" s="64"/>
      <c r="I275" s="60"/>
      <c r="J275" s="70"/>
      <c r="K275" s="82"/>
      <c r="L275" s="65"/>
      <c r="M275" s="65"/>
      <c r="N275" s="69"/>
      <c r="O275" s="69"/>
      <c r="P275" s="61"/>
      <c r="Q275" s="65"/>
      <c r="R275" s="61"/>
      <c r="S275" s="64"/>
      <c r="T275" s="61"/>
      <c r="U275" s="64"/>
      <c r="V275" s="61"/>
      <c r="W275" s="61"/>
      <c r="X275" s="61"/>
      <c r="Y275" s="64"/>
      <c r="Z275" s="190" t="str">
        <f t="shared" si="15"/>
        <v/>
      </c>
      <c r="AA275" s="191" t="str">
        <f t="shared" si="14"/>
        <v/>
      </c>
    </row>
    <row r="276" spans="1:27" x14ac:dyDescent="0.35">
      <c r="A276" s="149">
        <v>267</v>
      </c>
      <c r="B276" s="58"/>
      <c r="C276" s="58"/>
      <c r="D276" s="69"/>
      <c r="E276" s="69"/>
      <c r="F276" s="192" t="str">
        <f t="shared" si="13"/>
        <v/>
      </c>
      <c r="G276" s="69"/>
      <c r="H276" s="64"/>
      <c r="I276" s="60"/>
      <c r="J276" s="70"/>
      <c r="K276" s="82"/>
      <c r="L276" s="65"/>
      <c r="M276" s="65"/>
      <c r="N276" s="69"/>
      <c r="O276" s="69"/>
      <c r="P276" s="61"/>
      <c r="Q276" s="65"/>
      <c r="R276" s="61"/>
      <c r="S276" s="64"/>
      <c r="T276" s="61"/>
      <c r="U276" s="64"/>
      <c r="V276" s="61"/>
      <c r="W276" s="61"/>
      <c r="X276" s="61"/>
      <c r="Y276" s="64"/>
      <c r="Z276" s="190" t="str">
        <f t="shared" si="15"/>
        <v/>
      </c>
      <c r="AA276" s="191" t="str">
        <f t="shared" si="14"/>
        <v/>
      </c>
    </row>
    <row r="277" spans="1:27" x14ac:dyDescent="0.35">
      <c r="A277" s="149">
        <v>268</v>
      </c>
      <c r="B277" s="58"/>
      <c r="C277" s="58"/>
      <c r="D277" s="69"/>
      <c r="E277" s="69"/>
      <c r="F277" s="192" t="str">
        <f t="shared" si="13"/>
        <v/>
      </c>
      <c r="G277" s="69"/>
      <c r="H277" s="64"/>
      <c r="I277" s="60"/>
      <c r="J277" s="70"/>
      <c r="K277" s="82"/>
      <c r="L277" s="65"/>
      <c r="M277" s="65"/>
      <c r="N277" s="69"/>
      <c r="O277" s="69"/>
      <c r="P277" s="61"/>
      <c r="Q277" s="65"/>
      <c r="R277" s="61"/>
      <c r="S277" s="64"/>
      <c r="T277" s="61"/>
      <c r="U277" s="64"/>
      <c r="V277" s="61"/>
      <c r="W277" s="61"/>
      <c r="X277" s="61"/>
      <c r="Y277" s="64"/>
      <c r="Z277" s="190" t="str">
        <f t="shared" si="15"/>
        <v/>
      </c>
      <c r="AA277" s="191" t="str">
        <f t="shared" si="14"/>
        <v/>
      </c>
    </row>
    <row r="278" spans="1:27" x14ac:dyDescent="0.35">
      <c r="A278" s="149">
        <v>269</v>
      </c>
      <c r="B278" s="58"/>
      <c r="C278" s="58"/>
      <c r="D278" s="69"/>
      <c r="E278" s="69"/>
      <c r="F278" s="192" t="str">
        <f t="shared" si="13"/>
        <v/>
      </c>
      <c r="G278" s="69"/>
      <c r="H278" s="64"/>
      <c r="I278" s="60"/>
      <c r="J278" s="70"/>
      <c r="K278" s="82"/>
      <c r="L278" s="65"/>
      <c r="M278" s="65"/>
      <c r="N278" s="69"/>
      <c r="O278" s="69"/>
      <c r="P278" s="61"/>
      <c r="Q278" s="65"/>
      <c r="R278" s="61"/>
      <c r="S278" s="64"/>
      <c r="T278" s="61"/>
      <c r="U278" s="64"/>
      <c r="V278" s="61"/>
      <c r="W278" s="61"/>
      <c r="X278" s="61"/>
      <c r="Y278" s="64"/>
      <c r="Z278" s="190" t="str">
        <f t="shared" si="15"/>
        <v/>
      </c>
      <c r="AA278" s="191" t="str">
        <f t="shared" si="14"/>
        <v/>
      </c>
    </row>
    <row r="279" spans="1:27" x14ac:dyDescent="0.35">
      <c r="A279" s="149">
        <v>270</v>
      </c>
      <c r="B279" s="58"/>
      <c r="C279" s="58"/>
      <c r="D279" s="69"/>
      <c r="E279" s="69"/>
      <c r="F279" s="192" t="str">
        <f t="shared" si="13"/>
        <v/>
      </c>
      <c r="G279" s="69"/>
      <c r="H279" s="64"/>
      <c r="I279" s="60"/>
      <c r="J279" s="70"/>
      <c r="K279" s="82"/>
      <c r="L279" s="65"/>
      <c r="M279" s="65"/>
      <c r="N279" s="69"/>
      <c r="O279" s="69"/>
      <c r="P279" s="61"/>
      <c r="Q279" s="65"/>
      <c r="R279" s="61"/>
      <c r="S279" s="64"/>
      <c r="T279" s="61"/>
      <c r="U279" s="64"/>
      <c r="V279" s="61"/>
      <c r="W279" s="61"/>
      <c r="X279" s="61"/>
      <c r="Y279" s="64"/>
      <c r="Z279" s="190" t="str">
        <f t="shared" si="15"/>
        <v/>
      </c>
      <c r="AA279" s="191" t="str">
        <f t="shared" si="14"/>
        <v/>
      </c>
    </row>
    <row r="280" spans="1:27" x14ac:dyDescent="0.35">
      <c r="A280" s="149">
        <v>271</v>
      </c>
      <c r="B280" s="58"/>
      <c r="C280" s="58"/>
      <c r="D280" s="69"/>
      <c r="E280" s="69"/>
      <c r="F280" s="192" t="str">
        <f t="shared" si="13"/>
        <v/>
      </c>
      <c r="G280" s="69"/>
      <c r="H280" s="64"/>
      <c r="I280" s="60"/>
      <c r="J280" s="70"/>
      <c r="K280" s="82"/>
      <c r="L280" s="65"/>
      <c r="M280" s="65"/>
      <c r="N280" s="69"/>
      <c r="O280" s="69"/>
      <c r="P280" s="61"/>
      <c r="Q280" s="65"/>
      <c r="R280" s="61"/>
      <c r="S280" s="64"/>
      <c r="T280" s="61"/>
      <c r="U280" s="64"/>
      <c r="V280" s="61"/>
      <c r="W280" s="61"/>
      <c r="X280" s="61"/>
      <c r="Y280" s="64"/>
      <c r="Z280" s="190" t="str">
        <f t="shared" si="15"/>
        <v/>
      </c>
      <c r="AA280" s="191" t="str">
        <f t="shared" si="14"/>
        <v/>
      </c>
    </row>
    <row r="281" spans="1:27" x14ac:dyDescent="0.35">
      <c r="A281" s="149">
        <v>272</v>
      </c>
      <c r="B281" s="58"/>
      <c r="C281" s="58"/>
      <c r="D281" s="69"/>
      <c r="E281" s="69"/>
      <c r="F281" s="192" t="str">
        <f t="shared" si="13"/>
        <v/>
      </c>
      <c r="G281" s="69"/>
      <c r="H281" s="64"/>
      <c r="I281" s="60"/>
      <c r="J281" s="70"/>
      <c r="K281" s="82"/>
      <c r="L281" s="65"/>
      <c r="M281" s="65"/>
      <c r="N281" s="69"/>
      <c r="O281" s="69"/>
      <c r="P281" s="61"/>
      <c r="Q281" s="65"/>
      <c r="R281" s="61"/>
      <c r="S281" s="64"/>
      <c r="T281" s="61"/>
      <c r="U281" s="64"/>
      <c r="V281" s="61"/>
      <c r="W281" s="61"/>
      <c r="X281" s="61"/>
      <c r="Y281" s="64"/>
      <c r="Z281" s="190" t="str">
        <f t="shared" si="15"/>
        <v/>
      </c>
      <c r="AA281" s="191" t="str">
        <f t="shared" si="14"/>
        <v/>
      </c>
    </row>
    <row r="282" spans="1:27" x14ac:dyDescent="0.35">
      <c r="A282" s="149">
        <v>273</v>
      </c>
      <c r="B282" s="58"/>
      <c r="C282" s="58"/>
      <c r="D282" s="69"/>
      <c r="E282" s="69"/>
      <c r="F282" s="192" t="str">
        <f t="shared" si="13"/>
        <v/>
      </c>
      <c r="G282" s="69"/>
      <c r="H282" s="64"/>
      <c r="I282" s="60"/>
      <c r="J282" s="70"/>
      <c r="K282" s="82"/>
      <c r="L282" s="65"/>
      <c r="M282" s="65"/>
      <c r="N282" s="69"/>
      <c r="O282" s="69"/>
      <c r="P282" s="61"/>
      <c r="Q282" s="65"/>
      <c r="R282" s="61"/>
      <c r="S282" s="64"/>
      <c r="T282" s="61"/>
      <c r="U282" s="64"/>
      <c r="V282" s="61"/>
      <c r="W282" s="61"/>
      <c r="X282" s="61"/>
      <c r="Y282" s="64"/>
      <c r="Z282" s="190" t="str">
        <f t="shared" si="15"/>
        <v/>
      </c>
      <c r="AA282" s="191" t="str">
        <f t="shared" si="14"/>
        <v/>
      </c>
    </row>
    <row r="283" spans="1:27" x14ac:dyDescent="0.35">
      <c r="A283" s="149">
        <v>274</v>
      </c>
      <c r="B283" s="58"/>
      <c r="C283" s="58"/>
      <c r="D283" s="69"/>
      <c r="E283" s="69"/>
      <c r="F283" s="192" t="str">
        <f t="shared" si="13"/>
        <v/>
      </c>
      <c r="G283" s="69"/>
      <c r="H283" s="64"/>
      <c r="I283" s="60"/>
      <c r="J283" s="70"/>
      <c r="K283" s="82"/>
      <c r="L283" s="65"/>
      <c r="M283" s="65"/>
      <c r="N283" s="69"/>
      <c r="O283" s="69"/>
      <c r="P283" s="61"/>
      <c r="Q283" s="65"/>
      <c r="R283" s="61"/>
      <c r="S283" s="64"/>
      <c r="T283" s="61"/>
      <c r="U283" s="64"/>
      <c r="V283" s="61"/>
      <c r="W283" s="61"/>
      <c r="X283" s="61"/>
      <c r="Y283" s="64"/>
      <c r="Z283" s="190" t="str">
        <f t="shared" si="15"/>
        <v/>
      </c>
      <c r="AA283" s="191" t="str">
        <f t="shared" si="14"/>
        <v/>
      </c>
    </row>
    <row r="284" spans="1:27" x14ac:dyDescent="0.35">
      <c r="A284" s="149">
        <v>275</v>
      </c>
      <c r="B284" s="58"/>
      <c r="C284" s="58"/>
      <c r="D284" s="69"/>
      <c r="E284" s="69"/>
      <c r="F284" s="192" t="str">
        <f t="shared" si="13"/>
        <v/>
      </c>
      <c r="G284" s="69"/>
      <c r="H284" s="64"/>
      <c r="I284" s="60"/>
      <c r="J284" s="70"/>
      <c r="K284" s="82"/>
      <c r="L284" s="65"/>
      <c r="M284" s="65"/>
      <c r="N284" s="69"/>
      <c r="O284" s="69"/>
      <c r="P284" s="61"/>
      <c r="Q284" s="65"/>
      <c r="R284" s="61"/>
      <c r="S284" s="64"/>
      <c r="T284" s="61"/>
      <c r="U284" s="64"/>
      <c r="V284" s="61"/>
      <c r="W284" s="61"/>
      <c r="X284" s="61"/>
      <c r="Y284" s="64"/>
      <c r="Z284" s="190" t="str">
        <f t="shared" si="15"/>
        <v/>
      </c>
      <c r="AA284" s="191" t="str">
        <f t="shared" si="14"/>
        <v/>
      </c>
    </row>
    <row r="285" spans="1:27" x14ac:dyDescent="0.35">
      <c r="A285" s="149">
        <v>276</v>
      </c>
      <c r="B285" s="58"/>
      <c r="C285" s="58"/>
      <c r="D285" s="69"/>
      <c r="E285" s="69"/>
      <c r="F285" s="192" t="str">
        <f t="shared" si="13"/>
        <v/>
      </c>
      <c r="G285" s="69"/>
      <c r="H285" s="64"/>
      <c r="I285" s="60"/>
      <c r="J285" s="70"/>
      <c r="K285" s="82"/>
      <c r="L285" s="65"/>
      <c r="M285" s="65"/>
      <c r="N285" s="69"/>
      <c r="O285" s="69"/>
      <c r="P285" s="61"/>
      <c r="Q285" s="65"/>
      <c r="R285" s="61"/>
      <c r="S285" s="64"/>
      <c r="T285" s="61"/>
      <c r="U285" s="64"/>
      <c r="V285" s="61"/>
      <c r="W285" s="61"/>
      <c r="X285" s="61"/>
      <c r="Y285" s="64"/>
      <c r="Z285" s="190" t="str">
        <f t="shared" si="15"/>
        <v/>
      </c>
      <c r="AA285" s="191" t="str">
        <f t="shared" si="14"/>
        <v/>
      </c>
    </row>
    <row r="286" spans="1:27" x14ac:dyDescent="0.35">
      <c r="A286" s="149">
        <v>277</v>
      </c>
      <c r="B286" s="58"/>
      <c r="C286" s="58"/>
      <c r="D286" s="69"/>
      <c r="E286" s="69"/>
      <c r="F286" s="192" t="str">
        <f t="shared" si="13"/>
        <v/>
      </c>
      <c r="G286" s="69"/>
      <c r="H286" s="64"/>
      <c r="I286" s="60"/>
      <c r="J286" s="70"/>
      <c r="K286" s="82"/>
      <c r="L286" s="65"/>
      <c r="M286" s="65"/>
      <c r="N286" s="69"/>
      <c r="O286" s="69"/>
      <c r="P286" s="61"/>
      <c r="Q286" s="65"/>
      <c r="R286" s="61"/>
      <c r="S286" s="64"/>
      <c r="T286" s="61"/>
      <c r="U286" s="64"/>
      <c r="V286" s="61"/>
      <c r="W286" s="61"/>
      <c r="X286" s="61"/>
      <c r="Y286" s="64"/>
      <c r="Z286" s="190" t="str">
        <f t="shared" si="15"/>
        <v/>
      </c>
      <c r="AA286" s="191" t="str">
        <f t="shared" si="14"/>
        <v/>
      </c>
    </row>
    <row r="287" spans="1:27" x14ac:dyDescent="0.35">
      <c r="A287" s="149">
        <v>278</v>
      </c>
      <c r="B287" s="58"/>
      <c r="C287" s="58"/>
      <c r="D287" s="69"/>
      <c r="E287" s="69"/>
      <c r="F287" s="192" t="str">
        <f t="shared" si="13"/>
        <v/>
      </c>
      <c r="G287" s="69"/>
      <c r="H287" s="64"/>
      <c r="I287" s="60"/>
      <c r="J287" s="70"/>
      <c r="K287" s="82"/>
      <c r="L287" s="65"/>
      <c r="M287" s="65"/>
      <c r="N287" s="69"/>
      <c r="O287" s="69"/>
      <c r="P287" s="61"/>
      <c r="Q287" s="65"/>
      <c r="R287" s="61"/>
      <c r="S287" s="64"/>
      <c r="T287" s="61"/>
      <c r="U287" s="64"/>
      <c r="V287" s="61"/>
      <c r="W287" s="61"/>
      <c r="X287" s="61"/>
      <c r="Y287" s="64"/>
      <c r="Z287" s="190" t="str">
        <f t="shared" si="15"/>
        <v/>
      </c>
      <c r="AA287" s="191" t="str">
        <f t="shared" si="14"/>
        <v/>
      </c>
    </row>
    <row r="288" spans="1:27" x14ac:dyDescent="0.35">
      <c r="A288" s="149">
        <v>279</v>
      </c>
      <c r="B288" s="58"/>
      <c r="C288" s="58"/>
      <c r="D288" s="69"/>
      <c r="E288" s="69"/>
      <c r="F288" s="192" t="str">
        <f t="shared" si="13"/>
        <v/>
      </c>
      <c r="G288" s="69"/>
      <c r="H288" s="64"/>
      <c r="I288" s="60"/>
      <c r="J288" s="70"/>
      <c r="K288" s="82"/>
      <c r="L288" s="65"/>
      <c r="M288" s="65"/>
      <c r="N288" s="69"/>
      <c r="O288" s="69"/>
      <c r="P288" s="61"/>
      <c r="Q288" s="65"/>
      <c r="R288" s="61"/>
      <c r="S288" s="64"/>
      <c r="T288" s="61"/>
      <c r="U288" s="64"/>
      <c r="V288" s="61"/>
      <c r="W288" s="61"/>
      <c r="X288" s="61"/>
      <c r="Y288" s="64"/>
      <c r="Z288" s="190" t="str">
        <f t="shared" si="15"/>
        <v/>
      </c>
      <c r="AA288" s="191" t="str">
        <f t="shared" si="14"/>
        <v/>
      </c>
    </row>
    <row r="289" spans="1:27" x14ac:dyDescent="0.35">
      <c r="A289" s="149">
        <v>280</v>
      </c>
      <c r="B289" s="58"/>
      <c r="C289" s="58"/>
      <c r="D289" s="69"/>
      <c r="E289" s="69"/>
      <c r="F289" s="192" t="str">
        <f t="shared" si="13"/>
        <v/>
      </c>
      <c r="G289" s="69"/>
      <c r="H289" s="64"/>
      <c r="I289" s="60"/>
      <c r="J289" s="70"/>
      <c r="K289" s="82"/>
      <c r="L289" s="65"/>
      <c r="M289" s="65"/>
      <c r="N289" s="69"/>
      <c r="O289" s="69"/>
      <c r="P289" s="61"/>
      <c r="Q289" s="65"/>
      <c r="R289" s="61"/>
      <c r="S289" s="64"/>
      <c r="T289" s="61"/>
      <c r="U289" s="64"/>
      <c r="V289" s="61"/>
      <c r="W289" s="61"/>
      <c r="X289" s="61"/>
      <c r="Y289" s="64"/>
      <c r="Z289" s="190" t="str">
        <f t="shared" si="15"/>
        <v/>
      </c>
      <c r="AA289" s="191" t="str">
        <f t="shared" si="14"/>
        <v/>
      </c>
    </row>
    <row r="290" spans="1:27" x14ac:dyDescent="0.35">
      <c r="A290" s="149">
        <v>281</v>
      </c>
      <c r="B290" s="58"/>
      <c r="C290" s="58"/>
      <c r="D290" s="69"/>
      <c r="E290" s="69"/>
      <c r="F290" s="192" t="str">
        <f t="shared" si="13"/>
        <v/>
      </c>
      <c r="G290" s="69"/>
      <c r="H290" s="64"/>
      <c r="I290" s="60"/>
      <c r="J290" s="70"/>
      <c r="K290" s="82"/>
      <c r="L290" s="65"/>
      <c r="M290" s="65"/>
      <c r="N290" s="69"/>
      <c r="O290" s="69"/>
      <c r="P290" s="61"/>
      <c r="Q290" s="65"/>
      <c r="R290" s="61"/>
      <c r="S290" s="64"/>
      <c r="T290" s="61"/>
      <c r="U290" s="64"/>
      <c r="V290" s="61"/>
      <c r="W290" s="61"/>
      <c r="X290" s="61"/>
      <c r="Y290" s="64"/>
      <c r="Z290" s="190" t="str">
        <f t="shared" si="15"/>
        <v/>
      </c>
      <c r="AA290" s="191" t="str">
        <f t="shared" si="14"/>
        <v/>
      </c>
    </row>
    <row r="291" spans="1:27" x14ac:dyDescent="0.35">
      <c r="A291" s="149">
        <v>282</v>
      </c>
      <c r="B291" s="58"/>
      <c r="C291" s="58"/>
      <c r="D291" s="69"/>
      <c r="E291" s="69"/>
      <c r="F291" s="192" t="str">
        <f t="shared" si="13"/>
        <v/>
      </c>
      <c r="G291" s="69"/>
      <c r="H291" s="64"/>
      <c r="I291" s="60"/>
      <c r="J291" s="70"/>
      <c r="K291" s="82"/>
      <c r="L291" s="65"/>
      <c r="M291" s="65"/>
      <c r="N291" s="69"/>
      <c r="O291" s="69"/>
      <c r="P291" s="61"/>
      <c r="Q291" s="65"/>
      <c r="R291" s="61"/>
      <c r="S291" s="64"/>
      <c r="T291" s="61"/>
      <c r="U291" s="64"/>
      <c r="V291" s="61"/>
      <c r="W291" s="61"/>
      <c r="X291" s="61"/>
      <c r="Y291" s="64"/>
      <c r="Z291" s="190" t="str">
        <f t="shared" si="15"/>
        <v/>
      </c>
      <c r="AA291" s="191" t="str">
        <f t="shared" si="14"/>
        <v/>
      </c>
    </row>
    <row r="292" spans="1:27" x14ac:dyDescent="0.35">
      <c r="A292" s="149">
        <v>283</v>
      </c>
      <c r="B292" s="58"/>
      <c r="C292" s="58"/>
      <c r="D292" s="69"/>
      <c r="E292" s="69"/>
      <c r="F292" s="192" t="str">
        <f t="shared" si="13"/>
        <v/>
      </c>
      <c r="G292" s="69"/>
      <c r="H292" s="64"/>
      <c r="I292" s="60"/>
      <c r="J292" s="70"/>
      <c r="K292" s="82"/>
      <c r="L292" s="65"/>
      <c r="M292" s="65"/>
      <c r="N292" s="69"/>
      <c r="O292" s="69"/>
      <c r="P292" s="61"/>
      <c r="Q292" s="65"/>
      <c r="R292" s="61"/>
      <c r="S292" s="64"/>
      <c r="T292" s="61"/>
      <c r="U292" s="64"/>
      <c r="V292" s="61"/>
      <c r="W292" s="61"/>
      <c r="X292" s="61"/>
      <c r="Y292" s="64"/>
      <c r="Z292" s="190" t="str">
        <f t="shared" si="15"/>
        <v/>
      </c>
      <c r="AA292" s="191" t="str">
        <f t="shared" si="14"/>
        <v/>
      </c>
    </row>
    <row r="293" spans="1:27" x14ac:dyDescent="0.35">
      <c r="A293" s="149">
        <v>284</v>
      </c>
      <c r="B293" s="58"/>
      <c r="C293" s="58"/>
      <c r="D293" s="69"/>
      <c r="E293" s="69"/>
      <c r="F293" s="192" t="str">
        <f t="shared" si="13"/>
        <v/>
      </c>
      <c r="G293" s="69"/>
      <c r="H293" s="64"/>
      <c r="I293" s="60"/>
      <c r="J293" s="70"/>
      <c r="K293" s="82"/>
      <c r="L293" s="65"/>
      <c r="M293" s="65"/>
      <c r="N293" s="69"/>
      <c r="O293" s="69"/>
      <c r="P293" s="61"/>
      <c r="Q293" s="65"/>
      <c r="R293" s="61"/>
      <c r="S293" s="64"/>
      <c r="T293" s="61"/>
      <c r="U293" s="64"/>
      <c r="V293" s="61"/>
      <c r="W293" s="61"/>
      <c r="X293" s="61"/>
      <c r="Y293" s="64"/>
      <c r="Z293" s="190" t="str">
        <f t="shared" si="15"/>
        <v/>
      </c>
      <c r="AA293" s="191" t="str">
        <f t="shared" si="14"/>
        <v/>
      </c>
    </row>
    <row r="294" spans="1:27" x14ac:dyDescent="0.35">
      <c r="A294" s="149">
        <v>285</v>
      </c>
      <c r="B294" s="58"/>
      <c r="C294" s="58"/>
      <c r="D294" s="69"/>
      <c r="E294" s="69"/>
      <c r="F294" s="192" t="str">
        <f t="shared" si="13"/>
        <v/>
      </c>
      <c r="G294" s="69"/>
      <c r="H294" s="64"/>
      <c r="I294" s="60"/>
      <c r="J294" s="70"/>
      <c r="K294" s="82"/>
      <c r="L294" s="65"/>
      <c r="M294" s="65"/>
      <c r="N294" s="69"/>
      <c r="O294" s="69"/>
      <c r="P294" s="61"/>
      <c r="Q294" s="65"/>
      <c r="R294" s="61"/>
      <c r="S294" s="64"/>
      <c r="T294" s="61"/>
      <c r="U294" s="64"/>
      <c r="V294" s="61"/>
      <c r="W294" s="61"/>
      <c r="X294" s="61"/>
      <c r="Y294" s="64"/>
      <c r="Z294" s="190" t="str">
        <f t="shared" si="15"/>
        <v/>
      </c>
      <c r="AA294" s="191" t="str">
        <f t="shared" si="14"/>
        <v/>
      </c>
    </row>
    <row r="295" spans="1:27" x14ac:dyDescent="0.35">
      <c r="A295" s="149">
        <v>286</v>
      </c>
      <c r="B295" s="58"/>
      <c r="C295" s="58"/>
      <c r="D295" s="69"/>
      <c r="E295" s="69"/>
      <c r="F295" s="192" t="str">
        <f t="shared" si="13"/>
        <v/>
      </c>
      <c r="G295" s="69"/>
      <c r="H295" s="64"/>
      <c r="I295" s="60"/>
      <c r="J295" s="70"/>
      <c r="K295" s="82"/>
      <c r="L295" s="65"/>
      <c r="M295" s="65"/>
      <c r="N295" s="69"/>
      <c r="O295" s="69"/>
      <c r="P295" s="61"/>
      <c r="Q295" s="65"/>
      <c r="R295" s="61"/>
      <c r="S295" s="64"/>
      <c r="T295" s="61"/>
      <c r="U295" s="64"/>
      <c r="V295" s="61"/>
      <c r="W295" s="61"/>
      <c r="X295" s="61"/>
      <c r="Y295" s="64"/>
      <c r="Z295" s="190" t="str">
        <f t="shared" si="15"/>
        <v/>
      </c>
      <c r="AA295" s="191" t="str">
        <f t="shared" si="14"/>
        <v/>
      </c>
    </row>
    <row r="296" spans="1:27" x14ac:dyDescent="0.35">
      <c r="A296" s="149">
        <v>287</v>
      </c>
      <c r="B296" s="58"/>
      <c r="C296" s="58"/>
      <c r="D296" s="69"/>
      <c r="E296" s="69"/>
      <c r="F296" s="192" t="str">
        <f t="shared" si="13"/>
        <v/>
      </c>
      <c r="G296" s="69"/>
      <c r="H296" s="64"/>
      <c r="I296" s="60"/>
      <c r="J296" s="70"/>
      <c r="K296" s="82"/>
      <c r="L296" s="65"/>
      <c r="M296" s="65"/>
      <c r="N296" s="69"/>
      <c r="O296" s="69"/>
      <c r="P296" s="61"/>
      <c r="Q296" s="65"/>
      <c r="R296" s="61"/>
      <c r="S296" s="64"/>
      <c r="T296" s="61"/>
      <c r="U296" s="64"/>
      <c r="V296" s="61"/>
      <c r="W296" s="61"/>
      <c r="X296" s="61"/>
      <c r="Y296" s="64"/>
      <c r="Z296" s="190" t="str">
        <f t="shared" si="15"/>
        <v/>
      </c>
      <c r="AA296" s="191" t="str">
        <f t="shared" si="14"/>
        <v/>
      </c>
    </row>
    <row r="297" spans="1:27" x14ac:dyDescent="0.35">
      <c r="A297" s="149">
        <v>288</v>
      </c>
      <c r="B297" s="58"/>
      <c r="C297" s="58"/>
      <c r="D297" s="69"/>
      <c r="E297" s="69"/>
      <c r="F297" s="192" t="str">
        <f t="shared" si="13"/>
        <v/>
      </c>
      <c r="G297" s="69"/>
      <c r="H297" s="64"/>
      <c r="I297" s="60"/>
      <c r="J297" s="70"/>
      <c r="K297" s="82"/>
      <c r="L297" s="65"/>
      <c r="M297" s="65"/>
      <c r="N297" s="69"/>
      <c r="O297" s="69"/>
      <c r="P297" s="61"/>
      <c r="Q297" s="65"/>
      <c r="R297" s="61"/>
      <c r="S297" s="64"/>
      <c r="T297" s="61"/>
      <c r="U297" s="64"/>
      <c r="V297" s="61"/>
      <c r="W297" s="61"/>
      <c r="X297" s="61"/>
      <c r="Y297" s="64"/>
      <c r="Z297" s="190" t="str">
        <f t="shared" si="15"/>
        <v/>
      </c>
      <c r="AA297" s="191" t="str">
        <f t="shared" si="14"/>
        <v/>
      </c>
    </row>
    <row r="298" spans="1:27" x14ac:dyDescent="0.35">
      <c r="A298" s="149">
        <v>289</v>
      </c>
      <c r="B298" s="58"/>
      <c r="C298" s="58"/>
      <c r="D298" s="69"/>
      <c r="E298" s="69"/>
      <c r="F298" s="192" t="str">
        <f t="shared" si="13"/>
        <v/>
      </c>
      <c r="G298" s="69"/>
      <c r="H298" s="64"/>
      <c r="I298" s="60"/>
      <c r="J298" s="70"/>
      <c r="K298" s="82"/>
      <c r="L298" s="65"/>
      <c r="M298" s="65"/>
      <c r="N298" s="69"/>
      <c r="O298" s="69"/>
      <c r="P298" s="61"/>
      <c r="Q298" s="65"/>
      <c r="R298" s="61"/>
      <c r="S298" s="64"/>
      <c r="T298" s="61"/>
      <c r="U298" s="64"/>
      <c r="V298" s="61"/>
      <c r="W298" s="61"/>
      <c r="X298" s="61"/>
      <c r="Y298" s="64"/>
      <c r="Z298" s="190" t="str">
        <f t="shared" si="15"/>
        <v/>
      </c>
      <c r="AA298" s="191" t="str">
        <f t="shared" si="14"/>
        <v/>
      </c>
    </row>
    <row r="299" spans="1:27" x14ac:dyDescent="0.35">
      <c r="A299" s="149">
        <v>290</v>
      </c>
      <c r="B299" s="58"/>
      <c r="C299" s="58"/>
      <c r="D299" s="69"/>
      <c r="E299" s="69"/>
      <c r="F299" s="192" t="str">
        <f t="shared" si="13"/>
        <v/>
      </c>
      <c r="G299" s="69"/>
      <c r="H299" s="64"/>
      <c r="I299" s="60"/>
      <c r="J299" s="70"/>
      <c r="K299" s="82"/>
      <c r="L299" s="65"/>
      <c r="M299" s="65"/>
      <c r="N299" s="69"/>
      <c r="O299" s="69"/>
      <c r="P299" s="61"/>
      <c r="Q299" s="65"/>
      <c r="R299" s="61"/>
      <c r="S299" s="64"/>
      <c r="T299" s="61"/>
      <c r="U299" s="64"/>
      <c r="V299" s="61"/>
      <c r="W299" s="61"/>
      <c r="X299" s="61"/>
      <c r="Y299" s="64"/>
      <c r="Z299" s="190" t="str">
        <f t="shared" si="15"/>
        <v/>
      </c>
      <c r="AA299" s="191" t="str">
        <f t="shared" si="14"/>
        <v/>
      </c>
    </row>
    <row r="300" spans="1:27" x14ac:dyDescent="0.35">
      <c r="A300" s="149">
        <v>291</v>
      </c>
      <c r="B300" s="58"/>
      <c r="C300" s="58"/>
      <c r="D300" s="69"/>
      <c r="E300" s="69"/>
      <c r="F300" s="192" t="str">
        <f t="shared" si="13"/>
        <v/>
      </c>
      <c r="G300" s="69"/>
      <c r="H300" s="64"/>
      <c r="I300" s="60"/>
      <c r="J300" s="70"/>
      <c r="K300" s="82"/>
      <c r="L300" s="65"/>
      <c r="M300" s="65"/>
      <c r="N300" s="69"/>
      <c r="O300" s="69"/>
      <c r="P300" s="61"/>
      <c r="Q300" s="65"/>
      <c r="R300" s="61"/>
      <c r="S300" s="64"/>
      <c r="T300" s="61"/>
      <c r="U300" s="64"/>
      <c r="V300" s="61"/>
      <c r="W300" s="61"/>
      <c r="X300" s="61"/>
      <c r="Y300" s="64"/>
      <c r="Z300" s="190" t="str">
        <f t="shared" si="15"/>
        <v/>
      </c>
      <c r="AA300" s="191" t="str">
        <f t="shared" si="14"/>
        <v/>
      </c>
    </row>
    <row r="301" spans="1:27" x14ac:dyDescent="0.35">
      <c r="A301" s="149">
        <v>292</v>
      </c>
      <c r="B301" s="58"/>
      <c r="C301" s="58"/>
      <c r="D301" s="69"/>
      <c r="E301" s="69"/>
      <c r="F301" s="192" t="str">
        <f t="shared" si="13"/>
        <v/>
      </c>
      <c r="G301" s="69"/>
      <c r="H301" s="64"/>
      <c r="I301" s="60"/>
      <c r="J301" s="70"/>
      <c r="K301" s="82"/>
      <c r="L301" s="65"/>
      <c r="M301" s="65"/>
      <c r="N301" s="69"/>
      <c r="O301" s="69"/>
      <c r="P301" s="61"/>
      <c r="Q301" s="65"/>
      <c r="R301" s="61"/>
      <c r="S301" s="64"/>
      <c r="T301" s="61"/>
      <c r="U301" s="64"/>
      <c r="V301" s="61"/>
      <c r="W301" s="61"/>
      <c r="X301" s="61"/>
      <c r="Y301" s="64"/>
      <c r="Z301" s="190" t="str">
        <f t="shared" si="15"/>
        <v/>
      </c>
      <c r="AA301" s="191" t="str">
        <f t="shared" si="14"/>
        <v/>
      </c>
    </row>
    <row r="302" spans="1:27" x14ac:dyDescent="0.35">
      <c r="A302" s="149">
        <v>293</v>
      </c>
      <c r="B302" s="58"/>
      <c r="C302" s="58"/>
      <c r="D302" s="69"/>
      <c r="E302" s="69"/>
      <c r="F302" s="192" t="str">
        <f t="shared" si="13"/>
        <v/>
      </c>
      <c r="G302" s="69"/>
      <c r="H302" s="64"/>
      <c r="I302" s="60"/>
      <c r="J302" s="70"/>
      <c r="K302" s="82"/>
      <c r="L302" s="65"/>
      <c r="M302" s="65"/>
      <c r="N302" s="69"/>
      <c r="O302" s="69"/>
      <c r="P302" s="61"/>
      <c r="Q302" s="65"/>
      <c r="R302" s="61"/>
      <c r="S302" s="64"/>
      <c r="T302" s="61"/>
      <c r="U302" s="64"/>
      <c r="V302" s="61"/>
      <c r="W302" s="61"/>
      <c r="X302" s="61"/>
      <c r="Y302" s="64"/>
      <c r="Z302" s="190" t="str">
        <f t="shared" si="15"/>
        <v/>
      </c>
      <c r="AA302" s="191" t="str">
        <f t="shared" si="14"/>
        <v/>
      </c>
    </row>
    <row r="303" spans="1:27" x14ac:dyDescent="0.35">
      <c r="A303" s="149">
        <v>294</v>
      </c>
      <c r="B303" s="58"/>
      <c r="C303" s="58"/>
      <c r="D303" s="69"/>
      <c r="E303" s="69"/>
      <c r="F303" s="192" t="str">
        <f t="shared" si="13"/>
        <v/>
      </c>
      <c r="G303" s="69"/>
      <c r="H303" s="64"/>
      <c r="I303" s="60"/>
      <c r="J303" s="70"/>
      <c r="K303" s="82"/>
      <c r="L303" s="65"/>
      <c r="M303" s="65"/>
      <c r="N303" s="69"/>
      <c r="O303" s="69"/>
      <c r="P303" s="61"/>
      <c r="Q303" s="65"/>
      <c r="R303" s="61"/>
      <c r="S303" s="64"/>
      <c r="T303" s="61"/>
      <c r="U303" s="64"/>
      <c r="V303" s="61"/>
      <c r="W303" s="61"/>
      <c r="X303" s="61"/>
      <c r="Y303" s="64"/>
      <c r="Z303" s="190" t="str">
        <f t="shared" si="15"/>
        <v/>
      </c>
      <c r="AA303" s="191" t="str">
        <f t="shared" si="14"/>
        <v/>
      </c>
    </row>
    <row r="304" spans="1:27" x14ac:dyDescent="0.35">
      <c r="A304" s="149">
        <v>295</v>
      </c>
      <c r="B304" s="58"/>
      <c r="C304" s="58"/>
      <c r="D304" s="69"/>
      <c r="E304" s="69"/>
      <c r="F304" s="192" t="str">
        <f t="shared" si="13"/>
        <v/>
      </c>
      <c r="G304" s="69"/>
      <c r="H304" s="64"/>
      <c r="I304" s="60"/>
      <c r="J304" s="70"/>
      <c r="K304" s="82"/>
      <c r="L304" s="65"/>
      <c r="M304" s="65"/>
      <c r="N304" s="69"/>
      <c r="O304" s="69"/>
      <c r="P304" s="61"/>
      <c r="Q304" s="65"/>
      <c r="R304" s="61"/>
      <c r="S304" s="64"/>
      <c r="T304" s="61"/>
      <c r="U304" s="64"/>
      <c r="V304" s="61"/>
      <c r="W304" s="61"/>
      <c r="X304" s="61"/>
      <c r="Y304" s="64"/>
      <c r="Z304" s="190" t="str">
        <f t="shared" si="15"/>
        <v/>
      </c>
      <c r="AA304" s="191" t="str">
        <f t="shared" si="14"/>
        <v/>
      </c>
    </row>
    <row r="305" spans="1:27" x14ac:dyDescent="0.35">
      <c r="A305" s="149">
        <v>296</v>
      </c>
      <c r="B305" s="58"/>
      <c r="C305" s="58"/>
      <c r="D305" s="69"/>
      <c r="E305" s="69"/>
      <c r="F305" s="192" t="str">
        <f t="shared" si="13"/>
        <v/>
      </c>
      <c r="G305" s="69"/>
      <c r="H305" s="64"/>
      <c r="I305" s="60"/>
      <c r="J305" s="70"/>
      <c r="K305" s="82"/>
      <c r="L305" s="65"/>
      <c r="M305" s="65"/>
      <c r="N305" s="69"/>
      <c r="O305" s="69"/>
      <c r="P305" s="61"/>
      <c r="Q305" s="65"/>
      <c r="R305" s="61"/>
      <c r="S305" s="64"/>
      <c r="T305" s="61"/>
      <c r="U305" s="64"/>
      <c r="V305" s="61"/>
      <c r="W305" s="61"/>
      <c r="X305" s="61"/>
      <c r="Y305" s="64"/>
      <c r="Z305" s="190" t="str">
        <f t="shared" si="15"/>
        <v/>
      </c>
      <c r="AA305" s="191" t="str">
        <f t="shared" si="14"/>
        <v/>
      </c>
    </row>
    <row r="306" spans="1:27" x14ac:dyDescent="0.35">
      <c r="A306" s="149">
        <v>297</v>
      </c>
      <c r="B306" s="58"/>
      <c r="C306" s="58"/>
      <c r="D306" s="69"/>
      <c r="E306" s="69"/>
      <c r="F306" s="192" t="str">
        <f t="shared" si="13"/>
        <v/>
      </c>
      <c r="G306" s="69"/>
      <c r="H306" s="64"/>
      <c r="I306" s="60"/>
      <c r="J306" s="70"/>
      <c r="K306" s="82"/>
      <c r="L306" s="65"/>
      <c r="M306" s="65"/>
      <c r="N306" s="69"/>
      <c r="O306" s="69"/>
      <c r="P306" s="61"/>
      <c r="Q306" s="65"/>
      <c r="R306" s="61"/>
      <c r="S306" s="64"/>
      <c r="T306" s="61"/>
      <c r="U306" s="64"/>
      <c r="V306" s="61"/>
      <c r="W306" s="61"/>
      <c r="X306" s="61"/>
      <c r="Y306" s="64"/>
      <c r="Z306" s="190" t="str">
        <f t="shared" si="15"/>
        <v/>
      </c>
      <c r="AA306" s="191" t="str">
        <f t="shared" si="14"/>
        <v/>
      </c>
    </row>
    <row r="307" spans="1:27" x14ac:dyDescent="0.35">
      <c r="A307" s="149">
        <v>298</v>
      </c>
      <c r="B307" s="58"/>
      <c r="C307" s="58"/>
      <c r="D307" s="69"/>
      <c r="E307" s="69"/>
      <c r="F307" s="192" t="str">
        <f t="shared" si="13"/>
        <v/>
      </c>
      <c r="G307" s="69"/>
      <c r="H307" s="64"/>
      <c r="I307" s="60"/>
      <c r="J307" s="70"/>
      <c r="K307" s="82"/>
      <c r="L307" s="65"/>
      <c r="M307" s="65"/>
      <c r="N307" s="69"/>
      <c r="O307" s="69"/>
      <c r="P307" s="61"/>
      <c r="Q307" s="65"/>
      <c r="R307" s="61"/>
      <c r="S307" s="64"/>
      <c r="T307" s="61"/>
      <c r="U307" s="64"/>
      <c r="V307" s="61"/>
      <c r="W307" s="61"/>
      <c r="X307" s="61"/>
      <c r="Y307" s="64"/>
      <c r="Z307" s="190" t="str">
        <f t="shared" si="15"/>
        <v/>
      </c>
      <c r="AA307" s="191" t="str">
        <f t="shared" si="14"/>
        <v/>
      </c>
    </row>
    <row r="308" spans="1:27" x14ac:dyDescent="0.35">
      <c r="A308" s="149">
        <v>299</v>
      </c>
      <c r="B308" s="58"/>
      <c r="C308" s="58"/>
      <c r="D308" s="69"/>
      <c r="E308" s="69"/>
      <c r="F308" s="192" t="str">
        <f t="shared" si="13"/>
        <v/>
      </c>
      <c r="G308" s="69"/>
      <c r="H308" s="64"/>
      <c r="I308" s="60"/>
      <c r="J308" s="70"/>
      <c r="K308" s="82"/>
      <c r="L308" s="65"/>
      <c r="M308" s="65"/>
      <c r="N308" s="69"/>
      <c r="O308" s="69"/>
      <c r="P308" s="61"/>
      <c r="Q308" s="65"/>
      <c r="R308" s="61"/>
      <c r="S308" s="64"/>
      <c r="T308" s="61"/>
      <c r="U308" s="64"/>
      <c r="V308" s="61"/>
      <c r="W308" s="61"/>
      <c r="X308" s="61"/>
      <c r="Y308" s="64"/>
      <c r="Z308" s="190" t="str">
        <f t="shared" si="15"/>
        <v/>
      </c>
      <c r="AA308" s="191" t="str">
        <f t="shared" si="14"/>
        <v/>
      </c>
    </row>
    <row r="309" spans="1:27" x14ac:dyDescent="0.35">
      <c r="A309" s="149">
        <v>300</v>
      </c>
      <c r="B309" s="58"/>
      <c r="C309" s="58"/>
      <c r="D309" s="69"/>
      <c r="E309" s="69"/>
      <c r="F309" s="192" t="str">
        <f t="shared" si="13"/>
        <v/>
      </c>
      <c r="G309" s="69"/>
      <c r="H309" s="64"/>
      <c r="I309" s="60"/>
      <c r="J309" s="70"/>
      <c r="K309" s="82"/>
      <c r="L309" s="65"/>
      <c r="M309" s="65"/>
      <c r="N309" s="69"/>
      <c r="O309" s="69"/>
      <c r="P309" s="61"/>
      <c r="Q309" s="65"/>
      <c r="R309" s="61"/>
      <c r="S309" s="64"/>
      <c r="T309" s="61"/>
      <c r="U309" s="64"/>
      <c r="V309" s="61"/>
      <c r="W309" s="61"/>
      <c r="X309" s="61"/>
      <c r="Y309" s="64"/>
      <c r="Z309" s="190" t="str">
        <f t="shared" si="15"/>
        <v/>
      </c>
      <c r="AA309" s="191" t="str">
        <f t="shared" si="14"/>
        <v/>
      </c>
    </row>
    <row r="310" spans="1:27" x14ac:dyDescent="0.35">
      <c r="A310" s="149">
        <v>301</v>
      </c>
      <c r="B310" s="58"/>
      <c r="C310" s="58"/>
      <c r="D310" s="69"/>
      <c r="E310" s="69"/>
      <c r="F310" s="192" t="str">
        <f t="shared" si="13"/>
        <v/>
      </c>
      <c r="G310" s="69"/>
      <c r="H310" s="64"/>
      <c r="I310" s="60"/>
      <c r="J310" s="70"/>
      <c r="K310" s="82"/>
      <c r="L310" s="65"/>
      <c r="M310" s="65"/>
      <c r="N310" s="69"/>
      <c r="O310" s="69"/>
      <c r="P310" s="61"/>
      <c r="Q310" s="65"/>
      <c r="R310" s="61"/>
      <c r="S310" s="64"/>
      <c r="T310" s="61"/>
      <c r="U310" s="64"/>
      <c r="V310" s="61"/>
      <c r="W310" s="61"/>
      <c r="X310" s="61"/>
      <c r="Y310" s="64"/>
      <c r="Z310" s="190" t="str">
        <f t="shared" si="15"/>
        <v/>
      </c>
      <c r="AA310" s="191" t="str">
        <f t="shared" si="14"/>
        <v/>
      </c>
    </row>
    <row r="311" spans="1:27" x14ac:dyDescent="0.35">
      <c r="A311" s="149">
        <v>302</v>
      </c>
      <c r="B311" s="58"/>
      <c r="C311" s="58"/>
      <c r="D311" s="69"/>
      <c r="E311" s="69"/>
      <c r="F311" s="192" t="str">
        <f t="shared" si="13"/>
        <v/>
      </c>
      <c r="G311" s="69"/>
      <c r="H311" s="64"/>
      <c r="I311" s="60"/>
      <c r="J311" s="70"/>
      <c r="K311" s="82"/>
      <c r="L311" s="65"/>
      <c r="M311" s="65"/>
      <c r="N311" s="69"/>
      <c r="O311" s="69"/>
      <c r="P311" s="61"/>
      <c r="Q311" s="65"/>
      <c r="R311" s="61"/>
      <c r="S311" s="64"/>
      <c r="T311" s="61"/>
      <c r="U311" s="64"/>
      <c r="V311" s="61"/>
      <c r="W311" s="61"/>
      <c r="X311" s="61"/>
      <c r="Y311" s="64"/>
      <c r="Z311" s="190" t="str">
        <f t="shared" si="15"/>
        <v/>
      </c>
      <c r="AA311" s="191" t="str">
        <f t="shared" si="14"/>
        <v/>
      </c>
    </row>
    <row r="312" spans="1:27" x14ac:dyDescent="0.35">
      <c r="A312" s="149">
        <v>303</v>
      </c>
      <c r="B312" s="58"/>
      <c r="C312" s="58"/>
      <c r="D312" s="69"/>
      <c r="E312" s="69"/>
      <c r="F312" s="192" t="str">
        <f t="shared" si="13"/>
        <v/>
      </c>
      <c r="G312" s="69"/>
      <c r="H312" s="64"/>
      <c r="I312" s="60"/>
      <c r="J312" s="70"/>
      <c r="K312" s="82"/>
      <c r="L312" s="65"/>
      <c r="M312" s="65"/>
      <c r="N312" s="69"/>
      <c r="O312" s="69"/>
      <c r="P312" s="61"/>
      <c r="Q312" s="65"/>
      <c r="R312" s="61"/>
      <c r="S312" s="64"/>
      <c r="T312" s="61"/>
      <c r="U312" s="64"/>
      <c r="V312" s="61"/>
      <c r="W312" s="61"/>
      <c r="X312" s="61"/>
      <c r="Y312" s="64"/>
      <c r="Z312" s="190" t="str">
        <f t="shared" si="15"/>
        <v/>
      </c>
      <c r="AA312" s="191" t="str">
        <f t="shared" si="14"/>
        <v/>
      </c>
    </row>
    <row r="313" spans="1:27" x14ac:dyDescent="0.35">
      <c r="A313" s="149">
        <v>304</v>
      </c>
      <c r="B313" s="58"/>
      <c r="C313" s="58"/>
      <c r="D313" s="69"/>
      <c r="E313" s="69"/>
      <c r="F313" s="192" t="str">
        <f t="shared" si="13"/>
        <v/>
      </c>
      <c r="G313" s="69"/>
      <c r="H313" s="64"/>
      <c r="I313" s="60"/>
      <c r="J313" s="70"/>
      <c r="K313" s="82"/>
      <c r="L313" s="65"/>
      <c r="M313" s="65"/>
      <c r="N313" s="69"/>
      <c r="O313" s="69"/>
      <c r="P313" s="61"/>
      <c r="Q313" s="65"/>
      <c r="R313" s="61"/>
      <c r="S313" s="64"/>
      <c r="T313" s="61"/>
      <c r="U313" s="64"/>
      <c r="V313" s="61"/>
      <c r="W313" s="61"/>
      <c r="X313" s="61"/>
      <c r="Y313" s="64"/>
      <c r="Z313" s="190" t="str">
        <f t="shared" si="15"/>
        <v/>
      </c>
      <c r="AA313" s="191" t="str">
        <f t="shared" si="14"/>
        <v/>
      </c>
    </row>
    <row r="314" spans="1:27" x14ac:dyDescent="0.35">
      <c r="A314" s="149">
        <v>305</v>
      </c>
      <c r="B314" s="58"/>
      <c r="C314" s="58"/>
      <c r="D314" s="69"/>
      <c r="E314" s="69"/>
      <c r="F314" s="192" t="str">
        <f t="shared" si="13"/>
        <v/>
      </c>
      <c r="G314" s="69"/>
      <c r="H314" s="64"/>
      <c r="I314" s="60"/>
      <c r="J314" s="70"/>
      <c r="K314" s="82"/>
      <c r="L314" s="65"/>
      <c r="M314" s="65"/>
      <c r="N314" s="69"/>
      <c r="O314" s="69"/>
      <c r="P314" s="61"/>
      <c r="Q314" s="65"/>
      <c r="R314" s="61"/>
      <c r="S314" s="64"/>
      <c r="T314" s="61"/>
      <c r="U314" s="64"/>
      <c r="V314" s="61"/>
      <c r="W314" s="61"/>
      <c r="X314" s="61"/>
      <c r="Y314" s="64"/>
      <c r="Z314" s="190" t="str">
        <f t="shared" si="15"/>
        <v/>
      </c>
      <c r="AA314" s="191" t="str">
        <f t="shared" si="14"/>
        <v/>
      </c>
    </row>
    <row r="315" spans="1:27" x14ac:dyDescent="0.35">
      <c r="A315" s="149">
        <v>306</v>
      </c>
      <c r="B315" s="58"/>
      <c r="C315" s="58"/>
      <c r="D315" s="69"/>
      <c r="E315" s="69"/>
      <c r="F315" s="192" t="str">
        <f t="shared" si="13"/>
        <v/>
      </c>
      <c r="G315" s="69"/>
      <c r="H315" s="64"/>
      <c r="I315" s="60"/>
      <c r="J315" s="70"/>
      <c r="K315" s="82"/>
      <c r="L315" s="65"/>
      <c r="M315" s="65"/>
      <c r="N315" s="69"/>
      <c r="O315" s="69"/>
      <c r="P315" s="61"/>
      <c r="Q315" s="65"/>
      <c r="R315" s="61"/>
      <c r="S315" s="64"/>
      <c r="T315" s="61"/>
      <c r="U315" s="64"/>
      <c r="V315" s="61"/>
      <c r="W315" s="61"/>
      <c r="X315" s="61"/>
      <c r="Y315" s="64"/>
      <c r="Z315" s="190" t="str">
        <f t="shared" si="15"/>
        <v/>
      </c>
      <c r="AA315" s="191" t="str">
        <f t="shared" si="14"/>
        <v/>
      </c>
    </row>
    <row r="316" spans="1:27" x14ac:dyDescent="0.35">
      <c r="A316" s="149">
        <v>307</v>
      </c>
      <c r="B316" s="58"/>
      <c r="C316" s="58"/>
      <c r="D316" s="69"/>
      <c r="E316" s="69"/>
      <c r="F316" s="192" t="str">
        <f t="shared" si="13"/>
        <v/>
      </c>
      <c r="G316" s="69"/>
      <c r="H316" s="64"/>
      <c r="I316" s="60"/>
      <c r="J316" s="70"/>
      <c r="K316" s="82"/>
      <c r="L316" s="65"/>
      <c r="M316" s="65"/>
      <c r="N316" s="69"/>
      <c r="O316" s="69"/>
      <c r="P316" s="61"/>
      <c r="Q316" s="65"/>
      <c r="R316" s="61"/>
      <c r="S316" s="64"/>
      <c r="T316" s="61"/>
      <c r="U316" s="64"/>
      <c r="V316" s="61"/>
      <c r="W316" s="61"/>
      <c r="X316" s="61"/>
      <c r="Y316" s="64"/>
      <c r="Z316" s="190" t="str">
        <f t="shared" si="15"/>
        <v/>
      </c>
      <c r="AA316" s="191" t="str">
        <f t="shared" si="14"/>
        <v/>
      </c>
    </row>
    <row r="317" spans="1:27" x14ac:dyDescent="0.35">
      <c r="A317" s="149">
        <v>308</v>
      </c>
      <c r="B317" s="58"/>
      <c r="C317" s="58"/>
      <c r="D317" s="69"/>
      <c r="E317" s="69"/>
      <c r="F317" s="192" t="str">
        <f t="shared" si="13"/>
        <v/>
      </c>
      <c r="G317" s="69"/>
      <c r="H317" s="64"/>
      <c r="I317" s="60"/>
      <c r="J317" s="70"/>
      <c r="K317" s="82"/>
      <c r="L317" s="65"/>
      <c r="M317" s="65"/>
      <c r="N317" s="69"/>
      <c r="O317" s="69"/>
      <c r="P317" s="61"/>
      <c r="Q317" s="65"/>
      <c r="R317" s="61"/>
      <c r="S317" s="64"/>
      <c r="T317" s="61"/>
      <c r="U317" s="64"/>
      <c r="V317" s="61"/>
      <c r="W317" s="61"/>
      <c r="X317" s="61"/>
      <c r="Y317" s="64"/>
      <c r="Z317" s="190" t="str">
        <f t="shared" si="15"/>
        <v/>
      </c>
      <c r="AA317" s="191" t="str">
        <f t="shared" si="14"/>
        <v/>
      </c>
    </row>
    <row r="318" spans="1:27" x14ac:dyDescent="0.35">
      <c r="A318" s="149">
        <v>309</v>
      </c>
      <c r="B318" s="58"/>
      <c r="C318" s="58"/>
      <c r="D318" s="69"/>
      <c r="E318" s="69"/>
      <c r="F318" s="192" t="str">
        <f t="shared" si="13"/>
        <v/>
      </c>
      <c r="G318" s="69"/>
      <c r="H318" s="64"/>
      <c r="I318" s="60"/>
      <c r="J318" s="70"/>
      <c r="K318" s="82"/>
      <c r="L318" s="65"/>
      <c r="M318" s="65"/>
      <c r="N318" s="69"/>
      <c r="O318" s="69"/>
      <c r="P318" s="61"/>
      <c r="Q318" s="65"/>
      <c r="R318" s="61"/>
      <c r="S318" s="64"/>
      <c r="T318" s="61"/>
      <c r="U318" s="64"/>
      <c r="V318" s="61"/>
      <c r="W318" s="61"/>
      <c r="X318" s="61"/>
      <c r="Y318" s="64"/>
      <c r="Z318" s="190" t="str">
        <f t="shared" si="15"/>
        <v/>
      </c>
      <c r="AA318" s="191" t="str">
        <f t="shared" si="14"/>
        <v/>
      </c>
    </row>
    <row r="319" spans="1:27" x14ac:dyDescent="0.35">
      <c r="A319" s="149">
        <v>310</v>
      </c>
      <c r="B319" s="58"/>
      <c r="C319" s="58"/>
      <c r="D319" s="69"/>
      <c r="E319" s="69"/>
      <c r="F319" s="192" t="str">
        <f t="shared" si="13"/>
        <v/>
      </c>
      <c r="G319" s="69"/>
      <c r="H319" s="64"/>
      <c r="I319" s="60"/>
      <c r="J319" s="70"/>
      <c r="K319" s="82"/>
      <c r="L319" s="65"/>
      <c r="M319" s="65"/>
      <c r="N319" s="69"/>
      <c r="O319" s="69"/>
      <c r="P319" s="61"/>
      <c r="Q319" s="65"/>
      <c r="R319" s="61"/>
      <c r="S319" s="64"/>
      <c r="T319" s="61"/>
      <c r="U319" s="64"/>
      <c r="V319" s="61"/>
      <c r="W319" s="61"/>
      <c r="X319" s="61"/>
      <c r="Y319" s="64"/>
      <c r="Z319" s="190" t="str">
        <f t="shared" si="15"/>
        <v/>
      </c>
      <c r="AA319" s="191" t="str">
        <f t="shared" si="14"/>
        <v/>
      </c>
    </row>
    <row r="320" spans="1:27" x14ac:dyDescent="0.35">
      <c r="A320" s="149">
        <v>311</v>
      </c>
      <c r="B320" s="58"/>
      <c r="C320" s="58"/>
      <c r="D320" s="69"/>
      <c r="E320" s="69"/>
      <c r="F320" s="192" t="str">
        <f t="shared" si="13"/>
        <v/>
      </c>
      <c r="G320" s="69"/>
      <c r="H320" s="64"/>
      <c r="I320" s="60"/>
      <c r="J320" s="70"/>
      <c r="K320" s="82"/>
      <c r="L320" s="65"/>
      <c r="M320" s="65"/>
      <c r="N320" s="69"/>
      <c r="O320" s="69"/>
      <c r="P320" s="61"/>
      <c r="Q320" s="65"/>
      <c r="R320" s="61"/>
      <c r="S320" s="64"/>
      <c r="T320" s="61"/>
      <c r="U320" s="64"/>
      <c r="V320" s="61"/>
      <c r="W320" s="61"/>
      <c r="X320" s="61"/>
      <c r="Y320" s="64"/>
      <c r="Z320" s="190" t="str">
        <f t="shared" si="15"/>
        <v/>
      </c>
      <c r="AA320" s="191" t="str">
        <f t="shared" si="14"/>
        <v/>
      </c>
    </row>
    <row r="321" spans="1:27" x14ac:dyDescent="0.35">
      <c r="A321" s="149">
        <v>312</v>
      </c>
      <c r="B321" s="58"/>
      <c r="C321" s="58"/>
      <c r="D321" s="69"/>
      <c r="E321" s="69"/>
      <c r="F321" s="192" t="str">
        <f t="shared" si="13"/>
        <v/>
      </c>
      <c r="G321" s="69"/>
      <c r="H321" s="64"/>
      <c r="I321" s="60"/>
      <c r="J321" s="70"/>
      <c r="K321" s="82"/>
      <c r="L321" s="65"/>
      <c r="M321" s="65"/>
      <c r="N321" s="69"/>
      <c r="O321" s="69"/>
      <c r="P321" s="61"/>
      <c r="Q321" s="65"/>
      <c r="R321" s="61"/>
      <c r="S321" s="64"/>
      <c r="T321" s="61"/>
      <c r="U321" s="64"/>
      <c r="V321" s="61"/>
      <c r="W321" s="61"/>
      <c r="X321" s="61"/>
      <c r="Y321" s="64"/>
      <c r="Z321" s="190" t="str">
        <f t="shared" si="15"/>
        <v/>
      </c>
      <c r="AA321" s="191" t="str">
        <f t="shared" si="14"/>
        <v/>
      </c>
    </row>
    <row r="322" spans="1:27" x14ac:dyDescent="0.35">
      <c r="A322" s="149">
        <v>313</v>
      </c>
      <c r="B322" s="58"/>
      <c r="C322" s="58"/>
      <c r="D322" s="69"/>
      <c r="E322" s="69"/>
      <c r="F322" s="192" t="str">
        <f t="shared" si="13"/>
        <v/>
      </c>
      <c r="G322" s="69"/>
      <c r="H322" s="64"/>
      <c r="I322" s="60"/>
      <c r="J322" s="70"/>
      <c r="K322" s="82"/>
      <c r="L322" s="65"/>
      <c r="M322" s="65"/>
      <c r="N322" s="69"/>
      <c r="O322" s="69"/>
      <c r="P322" s="61"/>
      <c r="Q322" s="65"/>
      <c r="R322" s="61"/>
      <c r="S322" s="64"/>
      <c r="T322" s="61"/>
      <c r="U322" s="64"/>
      <c r="V322" s="61"/>
      <c r="W322" s="61"/>
      <c r="X322" s="61"/>
      <c r="Y322" s="64"/>
      <c r="Z322" s="190" t="str">
        <f t="shared" si="15"/>
        <v/>
      </c>
      <c r="AA322" s="191" t="str">
        <f t="shared" si="14"/>
        <v/>
      </c>
    </row>
    <row r="323" spans="1:27" x14ac:dyDescent="0.35">
      <c r="A323" s="149">
        <v>314</v>
      </c>
      <c r="B323" s="58"/>
      <c r="C323" s="58"/>
      <c r="D323" s="69"/>
      <c r="E323" s="69"/>
      <c r="F323" s="192" t="str">
        <f t="shared" si="13"/>
        <v/>
      </c>
      <c r="G323" s="69"/>
      <c r="H323" s="64"/>
      <c r="I323" s="60"/>
      <c r="J323" s="70"/>
      <c r="K323" s="82"/>
      <c r="L323" s="65"/>
      <c r="M323" s="65"/>
      <c r="N323" s="69"/>
      <c r="O323" s="69"/>
      <c r="P323" s="61"/>
      <c r="Q323" s="65"/>
      <c r="R323" s="61"/>
      <c r="S323" s="64"/>
      <c r="T323" s="61"/>
      <c r="U323" s="64"/>
      <c r="V323" s="61"/>
      <c r="W323" s="61"/>
      <c r="X323" s="61"/>
      <c r="Y323" s="64"/>
      <c r="Z323" s="190" t="str">
        <f t="shared" si="15"/>
        <v/>
      </c>
      <c r="AA323" s="191" t="str">
        <f t="shared" si="14"/>
        <v/>
      </c>
    </row>
    <row r="324" spans="1:27" x14ac:dyDescent="0.35">
      <c r="A324" s="149">
        <v>315</v>
      </c>
      <c r="B324" s="58"/>
      <c r="C324" s="58"/>
      <c r="D324" s="69"/>
      <c r="E324" s="69"/>
      <c r="F324" s="192" t="str">
        <f t="shared" si="13"/>
        <v/>
      </c>
      <c r="G324" s="69"/>
      <c r="H324" s="64"/>
      <c r="I324" s="60"/>
      <c r="J324" s="70"/>
      <c r="K324" s="82"/>
      <c r="L324" s="65"/>
      <c r="M324" s="65"/>
      <c r="N324" s="69"/>
      <c r="O324" s="69"/>
      <c r="P324" s="61"/>
      <c r="Q324" s="65"/>
      <c r="R324" s="61"/>
      <c r="S324" s="64"/>
      <c r="T324" s="61"/>
      <c r="U324" s="64"/>
      <c r="V324" s="61"/>
      <c r="W324" s="61"/>
      <c r="X324" s="61"/>
      <c r="Y324" s="64"/>
      <c r="Z324" s="190" t="str">
        <f t="shared" si="15"/>
        <v/>
      </c>
      <c r="AA324" s="191" t="str">
        <f t="shared" si="14"/>
        <v/>
      </c>
    </row>
    <row r="325" spans="1:27" x14ac:dyDescent="0.35">
      <c r="A325" s="149">
        <v>316</v>
      </c>
      <c r="B325" s="58"/>
      <c r="C325" s="58"/>
      <c r="D325" s="69"/>
      <c r="E325" s="69"/>
      <c r="F325" s="192" t="str">
        <f t="shared" si="13"/>
        <v/>
      </c>
      <c r="G325" s="69"/>
      <c r="H325" s="64"/>
      <c r="I325" s="60"/>
      <c r="J325" s="70"/>
      <c r="K325" s="82"/>
      <c r="L325" s="65"/>
      <c r="M325" s="65"/>
      <c r="N325" s="69"/>
      <c r="O325" s="69"/>
      <c r="P325" s="61"/>
      <c r="Q325" s="65"/>
      <c r="R325" s="61"/>
      <c r="S325" s="64"/>
      <c r="T325" s="61"/>
      <c r="U325" s="64"/>
      <c r="V325" s="61"/>
      <c r="W325" s="61"/>
      <c r="X325" s="61"/>
      <c r="Y325" s="64"/>
      <c r="Z325" s="190" t="str">
        <f t="shared" si="15"/>
        <v/>
      </c>
      <c r="AA325" s="191" t="str">
        <f t="shared" si="14"/>
        <v/>
      </c>
    </row>
    <row r="326" spans="1:27" x14ac:dyDescent="0.35">
      <c r="A326" s="149">
        <v>317</v>
      </c>
      <c r="B326" s="58"/>
      <c r="C326" s="58"/>
      <c r="D326" s="69"/>
      <c r="E326" s="69"/>
      <c r="F326" s="192" t="str">
        <f t="shared" si="13"/>
        <v/>
      </c>
      <c r="G326" s="69"/>
      <c r="H326" s="64"/>
      <c r="I326" s="60"/>
      <c r="J326" s="70"/>
      <c r="K326" s="82"/>
      <c r="L326" s="65"/>
      <c r="M326" s="65"/>
      <c r="N326" s="69"/>
      <c r="O326" s="69"/>
      <c r="P326" s="61"/>
      <c r="Q326" s="65"/>
      <c r="R326" s="61"/>
      <c r="S326" s="64"/>
      <c r="T326" s="61"/>
      <c r="U326" s="64"/>
      <c r="V326" s="61"/>
      <c r="W326" s="61"/>
      <c r="X326" s="61"/>
      <c r="Y326" s="64"/>
      <c r="Z326" s="190" t="str">
        <f t="shared" si="15"/>
        <v/>
      </c>
      <c r="AA326" s="191" t="str">
        <f t="shared" si="14"/>
        <v/>
      </c>
    </row>
    <row r="327" spans="1:27" x14ac:dyDescent="0.35">
      <c r="A327" s="149">
        <v>318</v>
      </c>
      <c r="B327" s="58"/>
      <c r="C327" s="58"/>
      <c r="D327" s="69"/>
      <c r="E327" s="69"/>
      <c r="F327" s="192" t="str">
        <f t="shared" si="13"/>
        <v/>
      </c>
      <c r="G327" s="69"/>
      <c r="H327" s="64"/>
      <c r="I327" s="60"/>
      <c r="J327" s="70"/>
      <c r="K327" s="82"/>
      <c r="L327" s="65"/>
      <c r="M327" s="65"/>
      <c r="N327" s="69"/>
      <c r="O327" s="69"/>
      <c r="P327" s="61"/>
      <c r="Q327" s="65"/>
      <c r="R327" s="61"/>
      <c r="S327" s="64"/>
      <c r="T327" s="61"/>
      <c r="U327" s="64"/>
      <c r="V327" s="61"/>
      <c r="W327" s="61"/>
      <c r="X327" s="61"/>
      <c r="Y327" s="64"/>
      <c r="Z327" s="190" t="str">
        <f t="shared" si="15"/>
        <v/>
      </c>
      <c r="AA327" s="191" t="str">
        <f t="shared" si="14"/>
        <v/>
      </c>
    </row>
    <row r="328" spans="1:27" x14ac:dyDescent="0.35">
      <c r="A328" s="149">
        <v>319</v>
      </c>
      <c r="B328" s="58"/>
      <c r="C328" s="58"/>
      <c r="D328" s="69"/>
      <c r="E328" s="69"/>
      <c r="F328" s="192" t="str">
        <f t="shared" si="13"/>
        <v/>
      </c>
      <c r="G328" s="69"/>
      <c r="H328" s="64"/>
      <c r="I328" s="60"/>
      <c r="J328" s="70"/>
      <c r="K328" s="82"/>
      <c r="L328" s="65"/>
      <c r="M328" s="65"/>
      <c r="N328" s="69"/>
      <c r="O328" s="69"/>
      <c r="P328" s="61"/>
      <c r="Q328" s="65"/>
      <c r="R328" s="61"/>
      <c r="S328" s="64"/>
      <c r="T328" s="61"/>
      <c r="U328" s="64"/>
      <c r="V328" s="61"/>
      <c r="W328" s="61"/>
      <c r="X328" s="61"/>
      <c r="Y328" s="64"/>
      <c r="Z328" s="190" t="str">
        <f t="shared" si="15"/>
        <v/>
      </c>
      <c r="AA328" s="191" t="str">
        <f t="shared" si="14"/>
        <v/>
      </c>
    </row>
    <row r="329" spans="1:27" x14ac:dyDescent="0.35">
      <c r="A329" s="149">
        <v>320</v>
      </c>
      <c r="B329" s="58"/>
      <c r="C329" s="58"/>
      <c r="D329" s="69"/>
      <c r="E329" s="69"/>
      <c r="F329" s="192" t="str">
        <f t="shared" si="13"/>
        <v/>
      </c>
      <c r="G329" s="69"/>
      <c r="H329" s="64"/>
      <c r="I329" s="60"/>
      <c r="J329" s="70"/>
      <c r="K329" s="82"/>
      <c r="L329" s="65"/>
      <c r="M329" s="65"/>
      <c r="N329" s="69"/>
      <c r="O329" s="69"/>
      <c r="P329" s="61"/>
      <c r="Q329" s="65"/>
      <c r="R329" s="61"/>
      <c r="S329" s="64"/>
      <c r="T329" s="61"/>
      <c r="U329" s="64"/>
      <c r="V329" s="61"/>
      <c r="W329" s="61"/>
      <c r="X329" s="61"/>
      <c r="Y329" s="64"/>
      <c r="Z329" s="190" t="str">
        <f t="shared" si="15"/>
        <v/>
      </c>
      <c r="AA329" s="191" t="str">
        <f t="shared" si="14"/>
        <v/>
      </c>
    </row>
    <row r="330" spans="1:27" x14ac:dyDescent="0.35">
      <c r="A330" s="149">
        <v>321</v>
      </c>
      <c r="B330" s="58"/>
      <c r="C330" s="58"/>
      <c r="D330" s="69"/>
      <c r="E330" s="69"/>
      <c r="F330" s="192" t="str">
        <f t="shared" si="13"/>
        <v/>
      </c>
      <c r="G330" s="69"/>
      <c r="H330" s="64"/>
      <c r="I330" s="60"/>
      <c r="J330" s="70"/>
      <c r="K330" s="82"/>
      <c r="L330" s="65"/>
      <c r="M330" s="65"/>
      <c r="N330" s="69"/>
      <c r="O330" s="69"/>
      <c r="P330" s="61"/>
      <c r="Q330" s="65"/>
      <c r="R330" s="61"/>
      <c r="S330" s="64"/>
      <c r="T330" s="61"/>
      <c r="U330" s="64"/>
      <c r="V330" s="61"/>
      <c r="W330" s="61"/>
      <c r="X330" s="61"/>
      <c r="Y330" s="64"/>
      <c r="Z330" s="190" t="str">
        <f t="shared" si="15"/>
        <v/>
      </c>
      <c r="AA330" s="191" t="str">
        <f t="shared" si="14"/>
        <v/>
      </c>
    </row>
    <row r="331" spans="1:27" x14ac:dyDescent="0.35">
      <c r="A331" s="149">
        <v>322</v>
      </c>
      <c r="B331" s="58"/>
      <c r="C331" s="58"/>
      <c r="D331" s="69"/>
      <c r="E331" s="69"/>
      <c r="F331" s="192" t="str">
        <f t="shared" ref="F331:F394" si="16">IF(ISBLANK(B331),"",E331-D331+1)</f>
        <v/>
      </c>
      <c r="G331" s="69"/>
      <c r="H331" s="64"/>
      <c r="I331" s="60"/>
      <c r="J331" s="70"/>
      <c r="K331" s="82"/>
      <c r="L331" s="65"/>
      <c r="M331" s="65"/>
      <c r="N331" s="69"/>
      <c r="O331" s="69"/>
      <c r="P331" s="61"/>
      <c r="Q331" s="65"/>
      <c r="R331" s="61"/>
      <c r="S331" s="64"/>
      <c r="T331" s="61"/>
      <c r="U331" s="64"/>
      <c r="V331" s="61"/>
      <c r="W331" s="61"/>
      <c r="X331" s="61"/>
      <c r="Y331" s="64"/>
      <c r="Z331" s="190" t="str">
        <f t="shared" si="15"/>
        <v/>
      </c>
      <c r="AA331" s="191" t="str">
        <f t="shared" ref="AA331:AA394" si="17">IF(ISBLANK(B331),"",IF(I331="scm/m",F331*(H331*Z331*(IF(K331="Monitored using continuous emissions monitoring systems (CEMS)",L331,P331)/100)*0.6776*1*1440*(1/1000)),F331*(H331*Z331*(IF(K331="Monitored using continuous emissions monitoring systems (CEMS)",L331,P331)/100)*0.6776*(288.706/R331)*(T331/101325)*1440*(1/1000))))</f>
        <v/>
      </c>
    </row>
    <row r="332" spans="1:27" x14ac:dyDescent="0.35">
      <c r="A332" s="149">
        <v>323</v>
      </c>
      <c r="B332" s="58"/>
      <c r="C332" s="58"/>
      <c r="D332" s="69"/>
      <c r="E332" s="69"/>
      <c r="F332" s="192" t="str">
        <f t="shared" si="16"/>
        <v/>
      </c>
      <c r="G332" s="69"/>
      <c r="H332" s="64"/>
      <c r="I332" s="60"/>
      <c r="J332" s="70"/>
      <c r="K332" s="82"/>
      <c r="L332" s="65"/>
      <c r="M332" s="65"/>
      <c r="N332" s="69"/>
      <c r="O332" s="69"/>
      <c r="P332" s="61"/>
      <c r="Q332" s="65"/>
      <c r="R332" s="61"/>
      <c r="S332" s="64"/>
      <c r="T332" s="61"/>
      <c r="U332" s="64"/>
      <c r="V332" s="61"/>
      <c r="W332" s="61"/>
      <c r="X332" s="61"/>
      <c r="Y332" s="64"/>
      <c r="Z332" s="190" t="str">
        <f t="shared" si="15"/>
        <v/>
      </c>
      <c r="AA332" s="191" t="str">
        <f t="shared" si="17"/>
        <v/>
      </c>
    </row>
    <row r="333" spans="1:27" x14ac:dyDescent="0.35">
      <c r="A333" s="149">
        <v>324</v>
      </c>
      <c r="B333" s="58"/>
      <c r="C333" s="58"/>
      <c r="D333" s="69"/>
      <c r="E333" s="69"/>
      <c r="F333" s="192" t="str">
        <f t="shared" si="16"/>
        <v/>
      </c>
      <c r="G333" s="69"/>
      <c r="H333" s="64"/>
      <c r="I333" s="60"/>
      <c r="J333" s="70"/>
      <c r="K333" s="82"/>
      <c r="L333" s="65"/>
      <c r="M333" s="65"/>
      <c r="N333" s="69"/>
      <c r="O333" s="69"/>
      <c r="P333" s="61"/>
      <c r="Q333" s="65"/>
      <c r="R333" s="61"/>
      <c r="S333" s="64"/>
      <c r="T333" s="61"/>
      <c r="U333" s="64"/>
      <c r="V333" s="61"/>
      <c r="W333" s="61"/>
      <c r="X333" s="61"/>
      <c r="Y333" s="64"/>
      <c r="Z333" s="190" t="str">
        <f t="shared" si="15"/>
        <v/>
      </c>
      <c r="AA333" s="191" t="str">
        <f t="shared" si="17"/>
        <v/>
      </c>
    </row>
    <row r="334" spans="1:27" x14ac:dyDescent="0.35">
      <c r="A334" s="149">
        <v>325</v>
      </c>
      <c r="B334" s="58"/>
      <c r="C334" s="58"/>
      <c r="D334" s="69"/>
      <c r="E334" s="69"/>
      <c r="F334" s="192" t="str">
        <f t="shared" si="16"/>
        <v/>
      </c>
      <c r="G334" s="69"/>
      <c r="H334" s="64"/>
      <c r="I334" s="60"/>
      <c r="J334" s="70"/>
      <c r="K334" s="82"/>
      <c r="L334" s="65"/>
      <c r="M334" s="65"/>
      <c r="N334" s="69"/>
      <c r="O334" s="69"/>
      <c r="P334" s="61"/>
      <c r="Q334" s="65"/>
      <c r="R334" s="61"/>
      <c r="S334" s="64"/>
      <c r="T334" s="61"/>
      <c r="U334" s="64"/>
      <c r="V334" s="61"/>
      <c r="W334" s="61"/>
      <c r="X334" s="61"/>
      <c r="Y334" s="64"/>
      <c r="Z334" s="190" t="str">
        <f t="shared" ref="Z334:Z397" si="18">IF(ISBLANK(B334),"",IF(X334=0,1,(IF(V334="Flow rate was measured on a dry basis and CH4 concentration was measured on a wet basis",1/(1-X334),1-X334))))</f>
        <v/>
      </c>
      <c r="AA334" s="191" t="str">
        <f t="shared" si="17"/>
        <v/>
      </c>
    </row>
    <row r="335" spans="1:27" x14ac:dyDescent="0.35">
      <c r="A335" s="149">
        <v>326</v>
      </c>
      <c r="B335" s="58"/>
      <c r="C335" s="58"/>
      <c r="D335" s="69"/>
      <c r="E335" s="69"/>
      <c r="F335" s="192" t="str">
        <f t="shared" si="16"/>
        <v/>
      </c>
      <c r="G335" s="69"/>
      <c r="H335" s="64"/>
      <c r="I335" s="60"/>
      <c r="J335" s="70"/>
      <c r="K335" s="82"/>
      <c r="L335" s="65"/>
      <c r="M335" s="65"/>
      <c r="N335" s="69"/>
      <c r="O335" s="69"/>
      <c r="P335" s="61"/>
      <c r="Q335" s="65"/>
      <c r="R335" s="61"/>
      <c r="S335" s="64"/>
      <c r="T335" s="61"/>
      <c r="U335" s="64"/>
      <c r="V335" s="61"/>
      <c r="W335" s="61"/>
      <c r="X335" s="61"/>
      <c r="Y335" s="64"/>
      <c r="Z335" s="190" t="str">
        <f t="shared" si="18"/>
        <v/>
      </c>
      <c r="AA335" s="191" t="str">
        <f t="shared" si="17"/>
        <v/>
      </c>
    </row>
    <row r="336" spans="1:27" x14ac:dyDescent="0.35">
      <c r="A336" s="149">
        <v>327</v>
      </c>
      <c r="B336" s="58"/>
      <c r="C336" s="58"/>
      <c r="D336" s="69"/>
      <c r="E336" s="69"/>
      <c r="F336" s="192" t="str">
        <f t="shared" si="16"/>
        <v/>
      </c>
      <c r="G336" s="69"/>
      <c r="H336" s="64"/>
      <c r="I336" s="60"/>
      <c r="J336" s="70"/>
      <c r="K336" s="82"/>
      <c r="L336" s="65"/>
      <c r="M336" s="65"/>
      <c r="N336" s="69"/>
      <c r="O336" s="69"/>
      <c r="P336" s="61"/>
      <c r="Q336" s="65"/>
      <c r="R336" s="61"/>
      <c r="S336" s="64"/>
      <c r="T336" s="61"/>
      <c r="U336" s="64"/>
      <c r="V336" s="61"/>
      <c r="W336" s="61"/>
      <c r="X336" s="61"/>
      <c r="Y336" s="64"/>
      <c r="Z336" s="190" t="str">
        <f t="shared" si="18"/>
        <v/>
      </c>
      <c r="AA336" s="191" t="str">
        <f t="shared" si="17"/>
        <v/>
      </c>
    </row>
    <row r="337" spans="1:27" x14ac:dyDescent="0.35">
      <c r="A337" s="149">
        <v>328</v>
      </c>
      <c r="B337" s="58"/>
      <c r="C337" s="58"/>
      <c r="D337" s="69"/>
      <c r="E337" s="69"/>
      <c r="F337" s="192" t="str">
        <f t="shared" si="16"/>
        <v/>
      </c>
      <c r="G337" s="69"/>
      <c r="H337" s="64"/>
      <c r="I337" s="60"/>
      <c r="J337" s="70"/>
      <c r="K337" s="82"/>
      <c r="L337" s="65"/>
      <c r="M337" s="65"/>
      <c r="N337" s="69"/>
      <c r="O337" s="69"/>
      <c r="P337" s="61"/>
      <c r="Q337" s="65"/>
      <c r="R337" s="61"/>
      <c r="S337" s="64"/>
      <c r="T337" s="61"/>
      <c r="U337" s="64"/>
      <c r="V337" s="61"/>
      <c r="W337" s="61"/>
      <c r="X337" s="61"/>
      <c r="Y337" s="64"/>
      <c r="Z337" s="190" t="str">
        <f t="shared" si="18"/>
        <v/>
      </c>
      <c r="AA337" s="191" t="str">
        <f t="shared" si="17"/>
        <v/>
      </c>
    </row>
    <row r="338" spans="1:27" x14ac:dyDescent="0.35">
      <c r="A338" s="149">
        <v>329</v>
      </c>
      <c r="B338" s="58"/>
      <c r="C338" s="58"/>
      <c r="D338" s="69"/>
      <c r="E338" s="69"/>
      <c r="F338" s="192" t="str">
        <f t="shared" si="16"/>
        <v/>
      </c>
      <c r="G338" s="69"/>
      <c r="H338" s="64"/>
      <c r="I338" s="60"/>
      <c r="J338" s="70"/>
      <c r="K338" s="82"/>
      <c r="L338" s="65"/>
      <c r="M338" s="65"/>
      <c r="N338" s="69"/>
      <c r="O338" s="69"/>
      <c r="P338" s="61"/>
      <c r="Q338" s="65"/>
      <c r="R338" s="61"/>
      <c r="S338" s="64"/>
      <c r="T338" s="61"/>
      <c r="U338" s="64"/>
      <c r="V338" s="61"/>
      <c r="W338" s="61"/>
      <c r="X338" s="61"/>
      <c r="Y338" s="64"/>
      <c r="Z338" s="190" t="str">
        <f t="shared" si="18"/>
        <v/>
      </c>
      <c r="AA338" s="191" t="str">
        <f t="shared" si="17"/>
        <v/>
      </c>
    </row>
    <row r="339" spans="1:27" x14ac:dyDescent="0.35">
      <c r="A339" s="149">
        <v>330</v>
      </c>
      <c r="B339" s="58"/>
      <c r="C339" s="58"/>
      <c r="D339" s="69"/>
      <c r="E339" s="69"/>
      <c r="F339" s="192" t="str">
        <f t="shared" si="16"/>
        <v/>
      </c>
      <c r="G339" s="69"/>
      <c r="H339" s="64"/>
      <c r="I339" s="60"/>
      <c r="J339" s="70"/>
      <c r="K339" s="82"/>
      <c r="L339" s="65"/>
      <c r="M339" s="65"/>
      <c r="N339" s="69"/>
      <c r="O339" s="69"/>
      <c r="P339" s="61"/>
      <c r="Q339" s="65"/>
      <c r="R339" s="61"/>
      <c r="S339" s="64"/>
      <c r="T339" s="61"/>
      <c r="U339" s="64"/>
      <c r="V339" s="61"/>
      <c r="W339" s="61"/>
      <c r="X339" s="61"/>
      <c r="Y339" s="64"/>
      <c r="Z339" s="190" t="str">
        <f t="shared" si="18"/>
        <v/>
      </c>
      <c r="AA339" s="191" t="str">
        <f t="shared" si="17"/>
        <v/>
      </c>
    </row>
    <row r="340" spans="1:27" x14ac:dyDescent="0.35">
      <c r="A340" s="149">
        <v>331</v>
      </c>
      <c r="B340" s="58"/>
      <c r="C340" s="58"/>
      <c r="D340" s="69"/>
      <c r="E340" s="69"/>
      <c r="F340" s="192" t="str">
        <f t="shared" si="16"/>
        <v/>
      </c>
      <c r="G340" s="69"/>
      <c r="H340" s="64"/>
      <c r="I340" s="60"/>
      <c r="J340" s="70"/>
      <c r="K340" s="82"/>
      <c r="L340" s="65"/>
      <c r="M340" s="65"/>
      <c r="N340" s="69"/>
      <c r="O340" s="69"/>
      <c r="P340" s="61"/>
      <c r="Q340" s="65"/>
      <c r="R340" s="61"/>
      <c r="S340" s="64"/>
      <c r="T340" s="61"/>
      <c r="U340" s="64"/>
      <c r="V340" s="61"/>
      <c r="W340" s="61"/>
      <c r="X340" s="61"/>
      <c r="Y340" s="64"/>
      <c r="Z340" s="190" t="str">
        <f t="shared" si="18"/>
        <v/>
      </c>
      <c r="AA340" s="191" t="str">
        <f t="shared" si="17"/>
        <v/>
      </c>
    </row>
    <row r="341" spans="1:27" x14ac:dyDescent="0.35">
      <c r="A341" s="149">
        <v>332</v>
      </c>
      <c r="B341" s="58"/>
      <c r="C341" s="58"/>
      <c r="D341" s="69"/>
      <c r="E341" s="69"/>
      <c r="F341" s="192" t="str">
        <f t="shared" si="16"/>
        <v/>
      </c>
      <c r="G341" s="69"/>
      <c r="H341" s="64"/>
      <c r="I341" s="60"/>
      <c r="J341" s="70"/>
      <c r="K341" s="82"/>
      <c r="L341" s="65"/>
      <c r="M341" s="65"/>
      <c r="N341" s="69"/>
      <c r="O341" s="69"/>
      <c r="P341" s="61"/>
      <c r="Q341" s="65"/>
      <c r="R341" s="61"/>
      <c r="S341" s="64"/>
      <c r="T341" s="61"/>
      <c r="U341" s="64"/>
      <c r="V341" s="61"/>
      <c r="W341" s="61"/>
      <c r="X341" s="61"/>
      <c r="Y341" s="64"/>
      <c r="Z341" s="190" t="str">
        <f t="shared" si="18"/>
        <v/>
      </c>
      <c r="AA341" s="191" t="str">
        <f t="shared" si="17"/>
        <v/>
      </c>
    </row>
    <row r="342" spans="1:27" x14ac:dyDescent="0.35">
      <c r="A342" s="149">
        <v>333</v>
      </c>
      <c r="B342" s="58"/>
      <c r="C342" s="58"/>
      <c r="D342" s="69"/>
      <c r="E342" s="69"/>
      <c r="F342" s="192" t="str">
        <f t="shared" si="16"/>
        <v/>
      </c>
      <c r="G342" s="69"/>
      <c r="H342" s="64"/>
      <c r="I342" s="60"/>
      <c r="J342" s="70"/>
      <c r="K342" s="82"/>
      <c r="L342" s="65"/>
      <c r="M342" s="65"/>
      <c r="N342" s="69"/>
      <c r="O342" s="69"/>
      <c r="P342" s="61"/>
      <c r="Q342" s="65"/>
      <c r="R342" s="61"/>
      <c r="S342" s="64"/>
      <c r="T342" s="61"/>
      <c r="U342" s="64"/>
      <c r="V342" s="61"/>
      <c r="W342" s="61"/>
      <c r="X342" s="61"/>
      <c r="Y342" s="64"/>
      <c r="Z342" s="190" t="str">
        <f t="shared" si="18"/>
        <v/>
      </c>
      <c r="AA342" s="191" t="str">
        <f t="shared" si="17"/>
        <v/>
      </c>
    </row>
    <row r="343" spans="1:27" x14ac:dyDescent="0.35">
      <c r="A343" s="149">
        <v>334</v>
      </c>
      <c r="B343" s="58"/>
      <c r="C343" s="58"/>
      <c r="D343" s="69"/>
      <c r="E343" s="69"/>
      <c r="F343" s="192" t="str">
        <f t="shared" si="16"/>
        <v/>
      </c>
      <c r="G343" s="69"/>
      <c r="H343" s="64"/>
      <c r="I343" s="60"/>
      <c r="J343" s="70"/>
      <c r="K343" s="82"/>
      <c r="L343" s="65"/>
      <c r="M343" s="65"/>
      <c r="N343" s="69"/>
      <c r="O343" s="69"/>
      <c r="P343" s="61"/>
      <c r="Q343" s="65"/>
      <c r="R343" s="61"/>
      <c r="S343" s="64"/>
      <c r="T343" s="61"/>
      <c r="U343" s="64"/>
      <c r="V343" s="61"/>
      <c r="W343" s="61"/>
      <c r="X343" s="61"/>
      <c r="Y343" s="64"/>
      <c r="Z343" s="190" t="str">
        <f t="shared" si="18"/>
        <v/>
      </c>
      <c r="AA343" s="191" t="str">
        <f t="shared" si="17"/>
        <v/>
      </c>
    </row>
    <row r="344" spans="1:27" x14ac:dyDescent="0.35">
      <c r="A344" s="149">
        <v>335</v>
      </c>
      <c r="B344" s="58"/>
      <c r="C344" s="58"/>
      <c r="D344" s="69"/>
      <c r="E344" s="69"/>
      <c r="F344" s="192" t="str">
        <f t="shared" si="16"/>
        <v/>
      </c>
      <c r="G344" s="69"/>
      <c r="H344" s="64"/>
      <c r="I344" s="60"/>
      <c r="J344" s="70"/>
      <c r="K344" s="82"/>
      <c r="L344" s="65"/>
      <c r="M344" s="65"/>
      <c r="N344" s="69"/>
      <c r="O344" s="69"/>
      <c r="P344" s="61"/>
      <c r="Q344" s="65"/>
      <c r="R344" s="61"/>
      <c r="S344" s="64"/>
      <c r="T344" s="61"/>
      <c r="U344" s="64"/>
      <c r="V344" s="61"/>
      <c r="W344" s="61"/>
      <c r="X344" s="61"/>
      <c r="Y344" s="64"/>
      <c r="Z344" s="190" t="str">
        <f t="shared" si="18"/>
        <v/>
      </c>
      <c r="AA344" s="191" t="str">
        <f t="shared" si="17"/>
        <v/>
      </c>
    </row>
    <row r="345" spans="1:27" x14ac:dyDescent="0.35">
      <c r="A345" s="149">
        <v>336</v>
      </c>
      <c r="B345" s="58"/>
      <c r="C345" s="58"/>
      <c r="D345" s="69"/>
      <c r="E345" s="69"/>
      <c r="F345" s="192" t="str">
        <f t="shared" si="16"/>
        <v/>
      </c>
      <c r="G345" s="69"/>
      <c r="H345" s="64"/>
      <c r="I345" s="60"/>
      <c r="J345" s="70"/>
      <c r="K345" s="82"/>
      <c r="L345" s="65"/>
      <c r="M345" s="65"/>
      <c r="N345" s="69"/>
      <c r="O345" s="69"/>
      <c r="P345" s="61"/>
      <c r="Q345" s="65"/>
      <c r="R345" s="61"/>
      <c r="S345" s="64"/>
      <c r="T345" s="61"/>
      <c r="U345" s="64"/>
      <c r="V345" s="61"/>
      <c r="W345" s="61"/>
      <c r="X345" s="61"/>
      <c r="Y345" s="64"/>
      <c r="Z345" s="190" t="str">
        <f t="shared" si="18"/>
        <v/>
      </c>
      <c r="AA345" s="191" t="str">
        <f t="shared" si="17"/>
        <v/>
      </c>
    </row>
    <row r="346" spans="1:27" x14ac:dyDescent="0.35">
      <c r="A346" s="149">
        <v>337</v>
      </c>
      <c r="B346" s="58"/>
      <c r="C346" s="58"/>
      <c r="D346" s="69"/>
      <c r="E346" s="69"/>
      <c r="F346" s="192" t="str">
        <f t="shared" si="16"/>
        <v/>
      </c>
      <c r="G346" s="69"/>
      <c r="H346" s="64"/>
      <c r="I346" s="60"/>
      <c r="J346" s="70"/>
      <c r="K346" s="82"/>
      <c r="L346" s="65"/>
      <c r="M346" s="65"/>
      <c r="N346" s="69"/>
      <c r="O346" s="69"/>
      <c r="P346" s="61"/>
      <c r="Q346" s="65"/>
      <c r="R346" s="61"/>
      <c r="S346" s="64"/>
      <c r="T346" s="61"/>
      <c r="U346" s="64"/>
      <c r="V346" s="61"/>
      <c r="W346" s="61"/>
      <c r="X346" s="61"/>
      <c r="Y346" s="64"/>
      <c r="Z346" s="190" t="str">
        <f t="shared" si="18"/>
        <v/>
      </c>
      <c r="AA346" s="191" t="str">
        <f t="shared" si="17"/>
        <v/>
      </c>
    </row>
    <row r="347" spans="1:27" x14ac:dyDescent="0.35">
      <c r="A347" s="149">
        <v>338</v>
      </c>
      <c r="B347" s="58"/>
      <c r="C347" s="58"/>
      <c r="D347" s="69"/>
      <c r="E347" s="69"/>
      <c r="F347" s="192" t="str">
        <f t="shared" si="16"/>
        <v/>
      </c>
      <c r="G347" s="69"/>
      <c r="H347" s="64"/>
      <c r="I347" s="60"/>
      <c r="J347" s="70"/>
      <c r="K347" s="82"/>
      <c r="L347" s="65"/>
      <c r="M347" s="65"/>
      <c r="N347" s="69"/>
      <c r="O347" s="69"/>
      <c r="P347" s="61"/>
      <c r="Q347" s="65"/>
      <c r="R347" s="61"/>
      <c r="S347" s="64"/>
      <c r="T347" s="61"/>
      <c r="U347" s="64"/>
      <c r="V347" s="61"/>
      <c r="W347" s="61"/>
      <c r="X347" s="61"/>
      <c r="Y347" s="64"/>
      <c r="Z347" s="190" t="str">
        <f t="shared" si="18"/>
        <v/>
      </c>
      <c r="AA347" s="191" t="str">
        <f t="shared" si="17"/>
        <v/>
      </c>
    </row>
    <row r="348" spans="1:27" x14ac:dyDescent="0.35">
      <c r="A348" s="149">
        <v>339</v>
      </c>
      <c r="B348" s="58"/>
      <c r="C348" s="58"/>
      <c r="D348" s="69"/>
      <c r="E348" s="69"/>
      <c r="F348" s="192" t="str">
        <f t="shared" si="16"/>
        <v/>
      </c>
      <c r="G348" s="69"/>
      <c r="H348" s="64"/>
      <c r="I348" s="60"/>
      <c r="J348" s="70"/>
      <c r="K348" s="82"/>
      <c r="L348" s="65"/>
      <c r="M348" s="65"/>
      <c r="N348" s="69"/>
      <c r="O348" s="69"/>
      <c r="P348" s="61"/>
      <c r="Q348" s="65"/>
      <c r="R348" s="61"/>
      <c r="S348" s="64"/>
      <c r="T348" s="61"/>
      <c r="U348" s="64"/>
      <c r="V348" s="61"/>
      <c r="W348" s="61"/>
      <c r="X348" s="61"/>
      <c r="Y348" s="64"/>
      <c r="Z348" s="190" t="str">
        <f t="shared" si="18"/>
        <v/>
      </c>
      <c r="AA348" s="191" t="str">
        <f t="shared" si="17"/>
        <v/>
      </c>
    </row>
    <row r="349" spans="1:27" x14ac:dyDescent="0.35">
      <c r="A349" s="149">
        <v>340</v>
      </c>
      <c r="B349" s="58"/>
      <c r="C349" s="58"/>
      <c r="D349" s="69"/>
      <c r="E349" s="69"/>
      <c r="F349" s="192" t="str">
        <f t="shared" si="16"/>
        <v/>
      </c>
      <c r="G349" s="69"/>
      <c r="H349" s="64"/>
      <c r="I349" s="60"/>
      <c r="J349" s="70"/>
      <c r="K349" s="82"/>
      <c r="L349" s="65"/>
      <c r="M349" s="65"/>
      <c r="N349" s="69"/>
      <c r="O349" s="69"/>
      <c r="P349" s="61"/>
      <c r="Q349" s="65"/>
      <c r="R349" s="61"/>
      <c r="S349" s="64"/>
      <c r="T349" s="61"/>
      <c r="U349" s="64"/>
      <c r="V349" s="61"/>
      <c r="W349" s="61"/>
      <c r="X349" s="61"/>
      <c r="Y349" s="64"/>
      <c r="Z349" s="190" t="str">
        <f t="shared" si="18"/>
        <v/>
      </c>
      <c r="AA349" s="191" t="str">
        <f t="shared" si="17"/>
        <v/>
      </c>
    </row>
    <row r="350" spans="1:27" x14ac:dyDescent="0.35">
      <c r="A350" s="149">
        <v>341</v>
      </c>
      <c r="B350" s="58"/>
      <c r="C350" s="58"/>
      <c r="D350" s="69"/>
      <c r="E350" s="69"/>
      <c r="F350" s="192" t="str">
        <f t="shared" si="16"/>
        <v/>
      </c>
      <c r="G350" s="69"/>
      <c r="H350" s="64"/>
      <c r="I350" s="60"/>
      <c r="J350" s="70"/>
      <c r="K350" s="82"/>
      <c r="L350" s="65"/>
      <c r="M350" s="65"/>
      <c r="N350" s="69"/>
      <c r="O350" s="69"/>
      <c r="P350" s="61"/>
      <c r="Q350" s="65"/>
      <c r="R350" s="61"/>
      <c r="S350" s="64"/>
      <c r="T350" s="61"/>
      <c r="U350" s="64"/>
      <c r="V350" s="61"/>
      <c r="W350" s="61"/>
      <c r="X350" s="61"/>
      <c r="Y350" s="64"/>
      <c r="Z350" s="190" t="str">
        <f t="shared" si="18"/>
        <v/>
      </c>
      <c r="AA350" s="191" t="str">
        <f t="shared" si="17"/>
        <v/>
      </c>
    </row>
    <row r="351" spans="1:27" x14ac:dyDescent="0.35">
      <c r="A351" s="149">
        <v>342</v>
      </c>
      <c r="B351" s="58"/>
      <c r="C351" s="58"/>
      <c r="D351" s="69"/>
      <c r="E351" s="69"/>
      <c r="F351" s="192" t="str">
        <f t="shared" si="16"/>
        <v/>
      </c>
      <c r="G351" s="69"/>
      <c r="H351" s="64"/>
      <c r="I351" s="60"/>
      <c r="J351" s="70"/>
      <c r="K351" s="82"/>
      <c r="L351" s="65"/>
      <c r="M351" s="65"/>
      <c r="N351" s="69"/>
      <c r="O351" s="69"/>
      <c r="P351" s="61"/>
      <c r="Q351" s="65"/>
      <c r="R351" s="61"/>
      <c r="S351" s="64"/>
      <c r="T351" s="61"/>
      <c r="U351" s="64"/>
      <c r="V351" s="61"/>
      <c r="W351" s="61"/>
      <c r="X351" s="61"/>
      <c r="Y351" s="64"/>
      <c r="Z351" s="190" t="str">
        <f t="shared" si="18"/>
        <v/>
      </c>
      <c r="AA351" s="191" t="str">
        <f t="shared" si="17"/>
        <v/>
      </c>
    </row>
    <row r="352" spans="1:27" x14ac:dyDescent="0.35">
      <c r="A352" s="149">
        <v>343</v>
      </c>
      <c r="B352" s="58"/>
      <c r="C352" s="58"/>
      <c r="D352" s="69"/>
      <c r="E352" s="69"/>
      <c r="F352" s="192" t="str">
        <f t="shared" si="16"/>
        <v/>
      </c>
      <c r="G352" s="69"/>
      <c r="H352" s="64"/>
      <c r="I352" s="60"/>
      <c r="J352" s="70"/>
      <c r="K352" s="82"/>
      <c r="L352" s="65"/>
      <c r="M352" s="65"/>
      <c r="N352" s="69"/>
      <c r="O352" s="69"/>
      <c r="P352" s="61"/>
      <c r="Q352" s="65"/>
      <c r="R352" s="61"/>
      <c r="S352" s="64"/>
      <c r="T352" s="61"/>
      <c r="U352" s="64"/>
      <c r="V352" s="61"/>
      <c r="W352" s="61"/>
      <c r="X352" s="61"/>
      <c r="Y352" s="64"/>
      <c r="Z352" s="190" t="str">
        <f t="shared" si="18"/>
        <v/>
      </c>
      <c r="AA352" s="191" t="str">
        <f t="shared" si="17"/>
        <v/>
      </c>
    </row>
    <row r="353" spans="1:27" x14ac:dyDescent="0.35">
      <c r="A353" s="149">
        <v>344</v>
      </c>
      <c r="B353" s="58"/>
      <c r="C353" s="58"/>
      <c r="D353" s="69"/>
      <c r="E353" s="69"/>
      <c r="F353" s="192" t="str">
        <f t="shared" si="16"/>
        <v/>
      </c>
      <c r="G353" s="69"/>
      <c r="H353" s="64"/>
      <c r="I353" s="60"/>
      <c r="J353" s="70"/>
      <c r="K353" s="82"/>
      <c r="L353" s="65"/>
      <c r="M353" s="65"/>
      <c r="N353" s="69"/>
      <c r="O353" s="69"/>
      <c r="P353" s="61"/>
      <c r="Q353" s="65"/>
      <c r="R353" s="61"/>
      <c r="S353" s="64"/>
      <c r="T353" s="61"/>
      <c r="U353" s="64"/>
      <c r="V353" s="61"/>
      <c r="W353" s="61"/>
      <c r="X353" s="61"/>
      <c r="Y353" s="64"/>
      <c r="Z353" s="190" t="str">
        <f t="shared" si="18"/>
        <v/>
      </c>
      <c r="AA353" s="191" t="str">
        <f t="shared" si="17"/>
        <v/>
      </c>
    </row>
    <row r="354" spans="1:27" x14ac:dyDescent="0.35">
      <c r="A354" s="149">
        <v>345</v>
      </c>
      <c r="B354" s="58"/>
      <c r="C354" s="58"/>
      <c r="D354" s="69"/>
      <c r="E354" s="69"/>
      <c r="F354" s="192" t="str">
        <f t="shared" si="16"/>
        <v/>
      </c>
      <c r="G354" s="69"/>
      <c r="H354" s="64"/>
      <c r="I354" s="60"/>
      <c r="J354" s="70"/>
      <c r="K354" s="82"/>
      <c r="L354" s="65"/>
      <c r="M354" s="65"/>
      <c r="N354" s="69"/>
      <c r="O354" s="69"/>
      <c r="P354" s="61"/>
      <c r="Q354" s="65"/>
      <c r="R354" s="61"/>
      <c r="S354" s="64"/>
      <c r="T354" s="61"/>
      <c r="U354" s="64"/>
      <c r="V354" s="61"/>
      <c r="W354" s="61"/>
      <c r="X354" s="61"/>
      <c r="Y354" s="64"/>
      <c r="Z354" s="190" t="str">
        <f t="shared" si="18"/>
        <v/>
      </c>
      <c r="AA354" s="191" t="str">
        <f t="shared" si="17"/>
        <v/>
      </c>
    </row>
    <row r="355" spans="1:27" x14ac:dyDescent="0.35">
      <c r="A355" s="149">
        <v>346</v>
      </c>
      <c r="B355" s="58"/>
      <c r="C355" s="58"/>
      <c r="D355" s="69"/>
      <c r="E355" s="69"/>
      <c r="F355" s="192" t="str">
        <f t="shared" si="16"/>
        <v/>
      </c>
      <c r="G355" s="69"/>
      <c r="H355" s="64"/>
      <c r="I355" s="60"/>
      <c r="J355" s="70"/>
      <c r="K355" s="82"/>
      <c r="L355" s="65"/>
      <c r="M355" s="65"/>
      <c r="N355" s="69"/>
      <c r="O355" s="69"/>
      <c r="P355" s="61"/>
      <c r="Q355" s="65"/>
      <c r="R355" s="61"/>
      <c r="S355" s="64"/>
      <c r="T355" s="61"/>
      <c r="U355" s="64"/>
      <c r="V355" s="61"/>
      <c r="W355" s="61"/>
      <c r="X355" s="61"/>
      <c r="Y355" s="64"/>
      <c r="Z355" s="190" t="str">
        <f t="shared" si="18"/>
        <v/>
      </c>
      <c r="AA355" s="191" t="str">
        <f t="shared" si="17"/>
        <v/>
      </c>
    </row>
    <row r="356" spans="1:27" x14ac:dyDescent="0.35">
      <c r="A356" s="149">
        <v>347</v>
      </c>
      <c r="B356" s="58"/>
      <c r="C356" s="58"/>
      <c r="D356" s="69"/>
      <c r="E356" s="69"/>
      <c r="F356" s="192" t="str">
        <f t="shared" si="16"/>
        <v/>
      </c>
      <c r="G356" s="69"/>
      <c r="H356" s="64"/>
      <c r="I356" s="60"/>
      <c r="J356" s="70"/>
      <c r="K356" s="82"/>
      <c r="L356" s="65"/>
      <c r="M356" s="65"/>
      <c r="N356" s="69"/>
      <c r="O356" s="69"/>
      <c r="P356" s="61"/>
      <c r="Q356" s="65"/>
      <c r="R356" s="61"/>
      <c r="S356" s="64"/>
      <c r="T356" s="61"/>
      <c r="U356" s="64"/>
      <c r="V356" s="61"/>
      <c r="W356" s="61"/>
      <c r="X356" s="61"/>
      <c r="Y356" s="64"/>
      <c r="Z356" s="190" t="str">
        <f t="shared" si="18"/>
        <v/>
      </c>
      <c r="AA356" s="191" t="str">
        <f t="shared" si="17"/>
        <v/>
      </c>
    </row>
    <row r="357" spans="1:27" x14ac:dyDescent="0.35">
      <c r="A357" s="149">
        <v>348</v>
      </c>
      <c r="B357" s="58"/>
      <c r="C357" s="58"/>
      <c r="D357" s="69"/>
      <c r="E357" s="69"/>
      <c r="F357" s="192" t="str">
        <f t="shared" si="16"/>
        <v/>
      </c>
      <c r="G357" s="69"/>
      <c r="H357" s="64"/>
      <c r="I357" s="60"/>
      <c r="J357" s="70"/>
      <c r="K357" s="82"/>
      <c r="L357" s="65"/>
      <c r="M357" s="65"/>
      <c r="N357" s="69"/>
      <c r="O357" s="69"/>
      <c r="P357" s="61"/>
      <c r="Q357" s="65"/>
      <c r="R357" s="61"/>
      <c r="S357" s="64"/>
      <c r="T357" s="61"/>
      <c r="U357" s="64"/>
      <c r="V357" s="61"/>
      <c r="W357" s="61"/>
      <c r="X357" s="61"/>
      <c r="Y357" s="64"/>
      <c r="Z357" s="190" t="str">
        <f t="shared" si="18"/>
        <v/>
      </c>
      <c r="AA357" s="191" t="str">
        <f t="shared" si="17"/>
        <v/>
      </c>
    </row>
    <row r="358" spans="1:27" x14ac:dyDescent="0.35">
      <c r="A358" s="149">
        <v>349</v>
      </c>
      <c r="B358" s="58"/>
      <c r="C358" s="58"/>
      <c r="D358" s="69"/>
      <c r="E358" s="69"/>
      <c r="F358" s="192" t="str">
        <f t="shared" si="16"/>
        <v/>
      </c>
      <c r="G358" s="69"/>
      <c r="H358" s="64"/>
      <c r="I358" s="60"/>
      <c r="J358" s="70"/>
      <c r="K358" s="82"/>
      <c r="L358" s="65"/>
      <c r="M358" s="65"/>
      <c r="N358" s="69"/>
      <c r="O358" s="69"/>
      <c r="P358" s="61"/>
      <c r="Q358" s="65"/>
      <c r="R358" s="61"/>
      <c r="S358" s="64"/>
      <c r="T358" s="61"/>
      <c r="U358" s="64"/>
      <c r="V358" s="61"/>
      <c r="W358" s="61"/>
      <c r="X358" s="61"/>
      <c r="Y358" s="64"/>
      <c r="Z358" s="190" t="str">
        <f t="shared" si="18"/>
        <v/>
      </c>
      <c r="AA358" s="191" t="str">
        <f t="shared" si="17"/>
        <v/>
      </c>
    </row>
    <row r="359" spans="1:27" x14ac:dyDescent="0.35">
      <c r="A359" s="149">
        <v>350</v>
      </c>
      <c r="B359" s="58"/>
      <c r="C359" s="58"/>
      <c r="D359" s="69"/>
      <c r="E359" s="69"/>
      <c r="F359" s="192" t="str">
        <f t="shared" si="16"/>
        <v/>
      </c>
      <c r="G359" s="69"/>
      <c r="H359" s="64"/>
      <c r="I359" s="60"/>
      <c r="J359" s="70"/>
      <c r="K359" s="82"/>
      <c r="L359" s="65"/>
      <c r="M359" s="65"/>
      <c r="N359" s="69"/>
      <c r="O359" s="69"/>
      <c r="P359" s="61"/>
      <c r="Q359" s="65"/>
      <c r="R359" s="61"/>
      <c r="S359" s="64"/>
      <c r="T359" s="61"/>
      <c r="U359" s="64"/>
      <c r="V359" s="61"/>
      <c r="W359" s="61"/>
      <c r="X359" s="61"/>
      <c r="Y359" s="64"/>
      <c r="Z359" s="190" t="str">
        <f t="shared" si="18"/>
        <v/>
      </c>
      <c r="AA359" s="191" t="str">
        <f t="shared" si="17"/>
        <v/>
      </c>
    </row>
    <row r="360" spans="1:27" x14ac:dyDescent="0.35">
      <c r="A360" s="149">
        <v>351</v>
      </c>
      <c r="B360" s="58"/>
      <c r="C360" s="58"/>
      <c r="D360" s="69"/>
      <c r="E360" s="69"/>
      <c r="F360" s="192" t="str">
        <f t="shared" si="16"/>
        <v/>
      </c>
      <c r="G360" s="69"/>
      <c r="H360" s="64"/>
      <c r="I360" s="60"/>
      <c r="J360" s="70"/>
      <c r="K360" s="82"/>
      <c r="L360" s="65"/>
      <c r="M360" s="65"/>
      <c r="N360" s="69"/>
      <c r="O360" s="69"/>
      <c r="P360" s="61"/>
      <c r="Q360" s="65"/>
      <c r="R360" s="61"/>
      <c r="S360" s="64"/>
      <c r="T360" s="61"/>
      <c r="U360" s="64"/>
      <c r="V360" s="61"/>
      <c r="W360" s="61"/>
      <c r="X360" s="61"/>
      <c r="Y360" s="64"/>
      <c r="Z360" s="190" t="str">
        <f t="shared" si="18"/>
        <v/>
      </c>
      <c r="AA360" s="191" t="str">
        <f t="shared" si="17"/>
        <v/>
      </c>
    </row>
    <row r="361" spans="1:27" x14ac:dyDescent="0.35">
      <c r="A361" s="149">
        <v>352</v>
      </c>
      <c r="B361" s="58"/>
      <c r="C361" s="58"/>
      <c r="D361" s="69"/>
      <c r="E361" s="69"/>
      <c r="F361" s="192" t="str">
        <f t="shared" si="16"/>
        <v/>
      </c>
      <c r="G361" s="69"/>
      <c r="H361" s="64"/>
      <c r="I361" s="60"/>
      <c r="J361" s="70"/>
      <c r="K361" s="82"/>
      <c r="L361" s="65"/>
      <c r="M361" s="65"/>
      <c r="N361" s="69"/>
      <c r="O361" s="69"/>
      <c r="P361" s="61"/>
      <c r="Q361" s="65"/>
      <c r="R361" s="61"/>
      <c r="S361" s="64"/>
      <c r="T361" s="61"/>
      <c r="U361" s="64"/>
      <c r="V361" s="61"/>
      <c r="W361" s="61"/>
      <c r="X361" s="61"/>
      <c r="Y361" s="64"/>
      <c r="Z361" s="190" t="str">
        <f t="shared" si="18"/>
        <v/>
      </c>
      <c r="AA361" s="191" t="str">
        <f t="shared" si="17"/>
        <v/>
      </c>
    </row>
    <row r="362" spans="1:27" x14ac:dyDescent="0.35">
      <c r="A362" s="149">
        <v>353</v>
      </c>
      <c r="B362" s="58"/>
      <c r="C362" s="58"/>
      <c r="D362" s="69"/>
      <c r="E362" s="69"/>
      <c r="F362" s="192" t="str">
        <f t="shared" si="16"/>
        <v/>
      </c>
      <c r="G362" s="69"/>
      <c r="H362" s="64"/>
      <c r="I362" s="60"/>
      <c r="J362" s="70"/>
      <c r="K362" s="82"/>
      <c r="L362" s="65"/>
      <c r="M362" s="65"/>
      <c r="N362" s="69"/>
      <c r="O362" s="69"/>
      <c r="P362" s="61"/>
      <c r="Q362" s="65"/>
      <c r="R362" s="61"/>
      <c r="S362" s="64"/>
      <c r="T362" s="61"/>
      <c r="U362" s="64"/>
      <c r="V362" s="61"/>
      <c r="W362" s="61"/>
      <c r="X362" s="61"/>
      <c r="Y362" s="64"/>
      <c r="Z362" s="190" t="str">
        <f t="shared" si="18"/>
        <v/>
      </c>
      <c r="AA362" s="191" t="str">
        <f t="shared" si="17"/>
        <v/>
      </c>
    </row>
    <row r="363" spans="1:27" x14ac:dyDescent="0.35">
      <c r="A363" s="149">
        <v>354</v>
      </c>
      <c r="B363" s="58"/>
      <c r="C363" s="58"/>
      <c r="D363" s="69"/>
      <c r="E363" s="69"/>
      <c r="F363" s="192" t="str">
        <f t="shared" si="16"/>
        <v/>
      </c>
      <c r="G363" s="69"/>
      <c r="H363" s="64"/>
      <c r="I363" s="60"/>
      <c r="J363" s="70"/>
      <c r="K363" s="82"/>
      <c r="L363" s="65"/>
      <c r="M363" s="65"/>
      <c r="N363" s="69"/>
      <c r="O363" s="69"/>
      <c r="P363" s="61"/>
      <c r="Q363" s="65"/>
      <c r="R363" s="61"/>
      <c r="S363" s="64"/>
      <c r="T363" s="61"/>
      <c r="U363" s="64"/>
      <c r="V363" s="61"/>
      <c r="W363" s="61"/>
      <c r="X363" s="61"/>
      <c r="Y363" s="64"/>
      <c r="Z363" s="190" t="str">
        <f t="shared" si="18"/>
        <v/>
      </c>
      <c r="AA363" s="191" t="str">
        <f t="shared" si="17"/>
        <v/>
      </c>
    </row>
    <row r="364" spans="1:27" x14ac:dyDescent="0.35">
      <c r="A364" s="149">
        <v>355</v>
      </c>
      <c r="B364" s="58"/>
      <c r="C364" s="58"/>
      <c r="D364" s="69"/>
      <c r="E364" s="69"/>
      <c r="F364" s="192" t="str">
        <f t="shared" si="16"/>
        <v/>
      </c>
      <c r="G364" s="69"/>
      <c r="H364" s="64"/>
      <c r="I364" s="60"/>
      <c r="J364" s="70"/>
      <c r="K364" s="82"/>
      <c r="L364" s="65"/>
      <c r="M364" s="65"/>
      <c r="N364" s="69"/>
      <c r="O364" s="69"/>
      <c r="P364" s="61"/>
      <c r="Q364" s="65"/>
      <c r="R364" s="61"/>
      <c r="S364" s="64"/>
      <c r="T364" s="61"/>
      <c r="U364" s="64"/>
      <c r="V364" s="61"/>
      <c r="W364" s="61"/>
      <c r="X364" s="61"/>
      <c r="Y364" s="64"/>
      <c r="Z364" s="190" t="str">
        <f t="shared" si="18"/>
        <v/>
      </c>
      <c r="AA364" s="191" t="str">
        <f t="shared" si="17"/>
        <v/>
      </c>
    </row>
    <row r="365" spans="1:27" x14ac:dyDescent="0.35">
      <c r="A365" s="149">
        <v>356</v>
      </c>
      <c r="B365" s="58"/>
      <c r="C365" s="58"/>
      <c r="D365" s="69"/>
      <c r="E365" s="69"/>
      <c r="F365" s="192" t="str">
        <f t="shared" si="16"/>
        <v/>
      </c>
      <c r="G365" s="69"/>
      <c r="H365" s="64"/>
      <c r="I365" s="60"/>
      <c r="J365" s="70"/>
      <c r="K365" s="82"/>
      <c r="L365" s="65"/>
      <c r="M365" s="65"/>
      <c r="N365" s="69"/>
      <c r="O365" s="69"/>
      <c r="P365" s="61"/>
      <c r="Q365" s="65"/>
      <c r="R365" s="61"/>
      <c r="S365" s="64"/>
      <c r="T365" s="61"/>
      <c r="U365" s="64"/>
      <c r="V365" s="61"/>
      <c r="W365" s="61"/>
      <c r="X365" s="61"/>
      <c r="Y365" s="64"/>
      <c r="Z365" s="190" t="str">
        <f t="shared" si="18"/>
        <v/>
      </c>
      <c r="AA365" s="191" t="str">
        <f t="shared" si="17"/>
        <v/>
      </c>
    </row>
    <row r="366" spans="1:27" x14ac:dyDescent="0.35">
      <c r="A366" s="149">
        <v>357</v>
      </c>
      <c r="B366" s="58"/>
      <c r="C366" s="58"/>
      <c r="D366" s="69"/>
      <c r="E366" s="69"/>
      <c r="F366" s="192" t="str">
        <f t="shared" si="16"/>
        <v/>
      </c>
      <c r="G366" s="69"/>
      <c r="H366" s="64"/>
      <c r="I366" s="60"/>
      <c r="J366" s="70"/>
      <c r="K366" s="82"/>
      <c r="L366" s="65"/>
      <c r="M366" s="65"/>
      <c r="N366" s="69"/>
      <c r="O366" s="69"/>
      <c r="P366" s="61"/>
      <c r="Q366" s="65"/>
      <c r="R366" s="61"/>
      <c r="S366" s="64"/>
      <c r="T366" s="61"/>
      <c r="U366" s="64"/>
      <c r="V366" s="61"/>
      <c r="W366" s="61"/>
      <c r="X366" s="61"/>
      <c r="Y366" s="64"/>
      <c r="Z366" s="190" t="str">
        <f t="shared" si="18"/>
        <v/>
      </c>
      <c r="AA366" s="191" t="str">
        <f t="shared" si="17"/>
        <v/>
      </c>
    </row>
    <row r="367" spans="1:27" x14ac:dyDescent="0.35">
      <c r="A367" s="149">
        <v>358</v>
      </c>
      <c r="B367" s="58"/>
      <c r="C367" s="58"/>
      <c r="D367" s="69"/>
      <c r="E367" s="69"/>
      <c r="F367" s="192" t="str">
        <f t="shared" si="16"/>
        <v/>
      </c>
      <c r="G367" s="69"/>
      <c r="H367" s="64"/>
      <c r="I367" s="60"/>
      <c r="J367" s="70"/>
      <c r="K367" s="82"/>
      <c r="L367" s="65"/>
      <c r="M367" s="65"/>
      <c r="N367" s="69"/>
      <c r="O367" s="69"/>
      <c r="P367" s="61"/>
      <c r="Q367" s="65"/>
      <c r="R367" s="61"/>
      <c r="S367" s="64"/>
      <c r="T367" s="61"/>
      <c r="U367" s="64"/>
      <c r="V367" s="61"/>
      <c r="W367" s="61"/>
      <c r="X367" s="61"/>
      <c r="Y367" s="64"/>
      <c r="Z367" s="190" t="str">
        <f t="shared" si="18"/>
        <v/>
      </c>
      <c r="AA367" s="191" t="str">
        <f t="shared" si="17"/>
        <v/>
      </c>
    </row>
    <row r="368" spans="1:27" x14ac:dyDescent="0.35">
      <c r="A368" s="149">
        <v>359</v>
      </c>
      <c r="B368" s="58"/>
      <c r="C368" s="58"/>
      <c r="D368" s="69"/>
      <c r="E368" s="69"/>
      <c r="F368" s="192" t="str">
        <f t="shared" si="16"/>
        <v/>
      </c>
      <c r="G368" s="69"/>
      <c r="H368" s="64"/>
      <c r="I368" s="60"/>
      <c r="J368" s="70"/>
      <c r="K368" s="82"/>
      <c r="L368" s="65"/>
      <c r="M368" s="65"/>
      <c r="N368" s="69"/>
      <c r="O368" s="69"/>
      <c r="P368" s="61"/>
      <c r="Q368" s="65"/>
      <c r="R368" s="61"/>
      <c r="S368" s="64"/>
      <c r="T368" s="61"/>
      <c r="U368" s="64"/>
      <c r="V368" s="61"/>
      <c r="W368" s="61"/>
      <c r="X368" s="61"/>
      <c r="Y368" s="64"/>
      <c r="Z368" s="190" t="str">
        <f t="shared" si="18"/>
        <v/>
      </c>
      <c r="AA368" s="191" t="str">
        <f t="shared" si="17"/>
        <v/>
      </c>
    </row>
    <row r="369" spans="1:27" x14ac:dyDescent="0.35">
      <c r="A369" s="149">
        <v>360</v>
      </c>
      <c r="B369" s="58"/>
      <c r="C369" s="58"/>
      <c r="D369" s="69"/>
      <c r="E369" s="69"/>
      <c r="F369" s="192" t="str">
        <f t="shared" si="16"/>
        <v/>
      </c>
      <c r="G369" s="69"/>
      <c r="H369" s="64"/>
      <c r="I369" s="60"/>
      <c r="J369" s="70"/>
      <c r="K369" s="82"/>
      <c r="L369" s="65"/>
      <c r="M369" s="65"/>
      <c r="N369" s="69"/>
      <c r="O369" s="69"/>
      <c r="P369" s="61"/>
      <c r="Q369" s="65"/>
      <c r="R369" s="61"/>
      <c r="S369" s="64"/>
      <c r="T369" s="61"/>
      <c r="U369" s="64"/>
      <c r="V369" s="61"/>
      <c r="W369" s="61"/>
      <c r="X369" s="61"/>
      <c r="Y369" s="64"/>
      <c r="Z369" s="190" t="str">
        <f t="shared" si="18"/>
        <v/>
      </c>
      <c r="AA369" s="191" t="str">
        <f t="shared" si="17"/>
        <v/>
      </c>
    </row>
    <row r="370" spans="1:27" x14ac:dyDescent="0.35">
      <c r="A370" s="149">
        <v>361</v>
      </c>
      <c r="B370" s="58"/>
      <c r="C370" s="58"/>
      <c r="D370" s="69"/>
      <c r="E370" s="69"/>
      <c r="F370" s="192" t="str">
        <f t="shared" si="16"/>
        <v/>
      </c>
      <c r="G370" s="69"/>
      <c r="H370" s="64"/>
      <c r="I370" s="60"/>
      <c r="J370" s="70"/>
      <c r="K370" s="82"/>
      <c r="L370" s="65"/>
      <c r="M370" s="65"/>
      <c r="N370" s="69"/>
      <c r="O370" s="69"/>
      <c r="P370" s="61"/>
      <c r="Q370" s="65"/>
      <c r="R370" s="61"/>
      <c r="S370" s="64"/>
      <c r="T370" s="61"/>
      <c r="U370" s="64"/>
      <c r="V370" s="61"/>
      <c r="W370" s="61"/>
      <c r="X370" s="61"/>
      <c r="Y370" s="64"/>
      <c r="Z370" s="190" t="str">
        <f t="shared" si="18"/>
        <v/>
      </c>
      <c r="AA370" s="191" t="str">
        <f t="shared" si="17"/>
        <v/>
      </c>
    </row>
    <row r="371" spans="1:27" x14ac:dyDescent="0.35">
      <c r="A371" s="149">
        <v>362</v>
      </c>
      <c r="B371" s="58"/>
      <c r="C371" s="58"/>
      <c r="D371" s="69"/>
      <c r="E371" s="69"/>
      <c r="F371" s="192" t="str">
        <f t="shared" si="16"/>
        <v/>
      </c>
      <c r="G371" s="69"/>
      <c r="H371" s="64"/>
      <c r="I371" s="60"/>
      <c r="J371" s="70"/>
      <c r="K371" s="82"/>
      <c r="L371" s="65"/>
      <c r="M371" s="65"/>
      <c r="N371" s="69"/>
      <c r="O371" s="69"/>
      <c r="P371" s="61"/>
      <c r="Q371" s="65"/>
      <c r="R371" s="61"/>
      <c r="S371" s="64"/>
      <c r="T371" s="61"/>
      <c r="U371" s="64"/>
      <c r="V371" s="61"/>
      <c r="W371" s="61"/>
      <c r="X371" s="61"/>
      <c r="Y371" s="64"/>
      <c r="Z371" s="190" t="str">
        <f t="shared" si="18"/>
        <v/>
      </c>
      <c r="AA371" s="191" t="str">
        <f t="shared" si="17"/>
        <v/>
      </c>
    </row>
    <row r="372" spans="1:27" x14ac:dyDescent="0.35">
      <c r="A372" s="149">
        <v>363</v>
      </c>
      <c r="B372" s="58"/>
      <c r="C372" s="58"/>
      <c r="D372" s="69"/>
      <c r="E372" s="69"/>
      <c r="F372" s="192" t="str">
        <f t="shared" si="16"/>
        <v/>
      </c>
      <c r="G372" s="69"/>
      <c r="H372" s="64"/>
      <c r="I372" s="60"/>
      <c r="J372" s="70"/>
      <c r="K372" s="82"/>
      <c r="L372" s="65"/>
      <c r="M372" s="65"/>
      <c r="N372" s="69"/>
      <c r="O372" s="69"/>
      <c r="P372" s="61"/>
      <c r="Q372" s="65"/>
      <c r="R372" s="61"/>
      <c r="S372" s="64"/>
      <c r="T372" s="61"/>
      <c r="U372" s="64"/>
      <c r="V372" s="61"/>
      <c r="W372" s="61"/>
      <c r="X372" s="61"/>
      <c r="Y372" s="64"/>
      <c r="Z372" s="190" t="str">
        <f t="shared" si="18"/>
        <v/>
      </c>
      <c r="AA372" s="191" t="str">
        <f t="shared" si="17"/>
        <v/>
      </c>
    </row>
    <row r="373" spans="1:27" x14ac:dyDescent="0.35">
      <c r="A373" s="149">
        <v>364</v>
      </c>
      <c r="B373" s="58"/>
      <c r="C373" s="58"/>
      <c r="D373" s="69"/>
      <c r="E373" s="69"/>
      <c r="F373" s="192" t="str">
        <f t="shared" si="16"/>
        <v/>
      </c>
      <c r="G373" s="69"/>
      <c r="H373" s="64"/>
      <c r="I373" s="60"/>
      <c r="J373" s="70"/>
      <c r="K373" s="82"/>
      <c r="L373" s="65"/>
      <c r="M373" s="65"/>
      <c r="N373" s="69"/>
      <c r="O373" s="69"/>
      <c r="P373" s="61"/>
      <c r="Q373" s="65"/>
      <c r="R373" s="61"/>
      <c r="S373" s="64"/>
      <c r="T373" s="61"/>
      <c r="U373" s="64"/>
      <c r="V373" s="61"/>
      <c r="W373" s="61"/>
      <c r="X373" s="61"/>
      <c r="Y373" s="64"/>
      <c r="Z373" s="190" t="str">
        <f t="shared" si="18"/>
        <v/>
      </c>
      <c r="AA373" s="191" t="str">
        <f t="shared" si="17"/>
        <v/>
      </c>
    </row>
    <row r="374" spans="1:27" x14ac:dyDescent="0.35">
      <c r="A374" s="149">
        <v>365</v>
      </c>
      <c r="B374" s="58"/>
      <c r="C374" s="58"/>
      <c r="D374" s="69"/>
      <c r="E374" s="69"/>
      <c r="F374" s="192" t="str">
        <f t="shared" si="16"/>
        <v/>
      </c>
      <c r="G374" s="69"/>
      <c r="H374" s="64"/>
      <c r="I374" s="60"/>
      <c r="J374" s="70"/>
      <c r="K374" s="82"/>
      <c r="L374" s="65"/>
      <c r="M374" s="65"/>
      <c r="N374" s="69"/>
      <c r="O374" s="69"/>
      <c r="P374" s="61"/>
      <c r="Q374" s="65"/>
      <c r="R374" s="61"/>
      <c r="S374" s="64"/>
      <c r="T374" s="61"/>
      <c r="U374" s="64"/>
      <c r="V374" s="61"/>
      <c r="W374" s="61"/>
      <c r="X374" s="61"/>
      <c r="Y374" s="64"/>
      <c r="Z374" s="190" t="str">
        <f t="shared" si="18"/>
        <v/>
      </c>
      <c r="AA374" s="191" t="str">
        <f t="shared" si="17"/>
        <v/>
      </c>
    </row>
    <row r="375" spans="1:27" x14ac:dyDescent="0.35">
      <c r="A375" s="149">
        <v>366</v>
      </c>
      <c r="B375" s="58"/>
      <c r="C375" s="58"/>
      <c r="D375" s="69"/>
      <c r="E375" s="69"/>
      <c r="F375" s="192" t="str">
        <f t="shared" si="16"/>
        <v/>
      </c>
      <c r="G375" s="69"/>
      <c r="H375" s="64"/>
      <c r="I375" s="60"/>
      <c r="J375" s="70"/>
      <c r="K375" s="82"/>
      <c r="L375" s="65"/>
      <c r="M375" s="65"/>
      <c r="N375" s="69"/>
      <c r="O375" s="69"/>
      <c r="P375" s="61"/>
      <c r="Q375" s="65"/>
      <c r="R375" s="61"/>
      <c r="S375" s="64"/>
      <c r="T375" s="61"/>
      <c r="U375" s="64"/>
      <c r="V375" s="61"/>
      <c r="W375" s="61"/>
      <c r="X375" s="61"/>
      <c r="Y375" s="64"/>
      <c r="Z375" s="190" t="str">
        <f t="shared" si="18"/>
        <v/>
      </c>
      <c r="AA375" s="191" t="str">
        <f t="shared" si="17"/>
        <v/>
      </c>
    </row>
    <row r="376" spans="1:27" x14ac:dyDescent="0.35">
      <c r="A376" s="149">
        <v>367</v>
      </c>
      <c r="B376" s="58"/>
      <c r="C376" s="58"/>
      <c r="D376" s="69"/>
      <c r="E376" s="69"/>
      <c r="F376" s="192" t="str">
        <f t="shared" si="16"/>
        <v/>
      </c>
      <c r="G376" s="69"/>
      <c r="H376" s="64"/>
      <c r="I376" s="60"/>
      <c r="J376" s="70"/>
      <c r="K376" s="82"/>
      <c r="L376" s="65"/>
      <c r="M376" s="65"/>
      <c r="N376" s="69"/>
      <c r="O376" s="69"/>
      <c r="P376" s="61"/>
      <c r="Q376" s="65"/>
      <c r="R376" s="61"/>
      <c r="S376" s="64"/>
      <c r="T376" s="61"/>
      <c r="U376" s="64"/>
      <c r="V376" s="61"/>
      <c r="W376" s="61"/>
      <c r="X376" s="61"/>
      <c r="Y376" s="64"/>
      <c r="Z376" s="190" t="str">
        <f t="shared" si="18"/>
        <v/>
      </c>
      <c r="AA376" s="191" t="str">
        <f t="shared" si="17"/>
        <v/>
      </c>
    </row>
    <row r="377" spans="1:27" x14ac:dyDescent="0.35">
      <c r="A377" s="149">
        <v>368</v>
      </c>
      <c r="B377" s="58"/>
      <c r="C377" s="58"/>
      <c r="D377" s="69"/>
      <c r="E377" s="69"/>
      <c r="F377" s="192" t="str">
        <f t="shared" si="16"/>
        <v/>
      </c>
      <c r="G377" s="69"/>
      <c r="H377" s="64"/>
      <c r="I377" s="60"/>
      <c r="J377" s="70"/>
      <c r="K377" s="82"/>
      <c r="L377" s="65"/>
      <c r="M377" s="65"/>
      <c r="N377" s="69"/>
      <c r="O377" s="69"/>
      <c r="P377" s="61"/>
      <c r="Q377" s="65"/>
      <c r="R377" s="61"/>
      <c r="S377" s="64"/>
      <c r="T377" s="61"/>
      <c r="U377" s="64"/>
      <c r="V377" s="61"/>
      <c r="W377" s="61"/>
      <c r="X377" s="61"/>
      <c r="Y377" s="64"/>
      <c r="Z377" s="190" t="str">
        <f t="shared" si="18"/>
        <v/>
      </c>
      <c r="AA377" s="191" t="str">
        <f t="shared" si="17"/>
        <v/>
      </c>
    </row>
    <row r="378" spans="1:27" x14ac:dyDescent="0.35">
      <c r="A378" s="149">
        <v>369</v>
      </c>
      <c r="B378" s="58"/>
      <c r="C378" s="58"/>
      <c r="D378" s="69"/>
      <c r="E378" s="69"/>
      <c r="F378" s="192" t="str">
        <f t="shared" si="16"/>
        <v/>
      </c>
      <c r="G378" s="69"/>
      <c r="H378" s="64"/>
      <c r="I378" s="60"/>
      <c r="J378" s="70"/>
      <c r="K378" s="82"/>
      <c r="L378" s="65"/>
      <c r="M378" s="65"/>
      <c r="N378" s="69"/>
      <c r="O378" s="69"/>
      <c r="P378" s="61"/>
      <c r="Q378" s="65"/>
      <c r="R378" s="61"/>
      <c r="S378" s="64"/>
      <c r="T378" s="61"/>
      <c r="U378" s="64"/>
      <c r="V378" s="61"/>
      <c r="W378" s="61"/>
      <c r="X378" s="61"/>
      <c r="Y378" s="64"/>
      <c r="Z378" s="190" t="str">
        <f t="shared" si="18"/>
        <v/>
      </c>
      <c r="AA378" s="191" t="str">
        <f t="shared" si="17"/>
        <v/>
      </c>
    </row>
    <row r="379" spans="1:27" x14ac:dyDescent="0.35">
      <c r="A379" s="149">
        <v>370</v>
      </c>
      <c r="B379" s="58"/>
      <c r="C379" s="58"/>
      <c r="D379" s="69"/>
      <c r="E379" s="69"/>
      <c r="F379" s="192" t="str">
        <f t="shared" si="16"/>
        <v/>
      </c>
      <c r="G379" s="69"/>
      <c r="H379" s="64"/>
      <c r="I379" s="60"/>
      <c r="J379" s="70"/>
      <c r="K379" s="82"/>
      <c r="L379" s="65"/>
      <c r="M379" s="65"/>
      <c r="N379" s="69"/>
      <c r="O379" s="69"/>
      <c r="P379" s="61"/>
      <c r="Q379" s="65"/>
      <c r="R379" s="61"/>
      <c r="S379" s="64"/>
      <c r="T379" s="61"/>
      <c r="U379" s="64"/>
      <c r="V379" s="61"/>
      <c r="W379" s="61"/>
      <c r="X379" s="61"/>
      <c r="Y379" s="64"/>
      <c r="Z379" s="190" t="str">
        <f t="shared" si="18"/>
        <v/>
      </c>
      <c r="AA379" s="191" t="str">
        <f t="shared" si="17"/>
        <v/>
      </c>
    </row>
    <row r="380" spans="1:27" x14ac:dyDescent="0.35">
      <c r="A380" s="149">
        <v>371</v>
      </c>
      <c r="B380" s="58"/>
      <c r="C380" s="58"/>
      <c r="D380" s="69"/>
      <c r="E380" s="69"/>
      <c r="F380" s="192" t="str">
        <f t="shared" si="16"/>
        <v/>
      </c>
      <c r="G380" s="69"/>
      <c r="H380" s="64"/>
      <c r="I380" s="60"/>
      <c r="J380" s="70"/>
      <c r="K380" s="82"/>
      <c r="L380" s="65"/>
      <c r="M380" s="65"/>
      <c r="N380" s="69"/>
      <c r="O380" s="69"/>
      <c r="P380" s="61"/>
      <c r="Q380" s="65"/>
      <c r="R380" s="61"/>
      <c r="S380" s="64"/>
      <c r="T380" s="61"/>
      <c r="U380" s="64"/>
      <c r="V380" s="61"/>
      <c r="W380" s="61"/>
      <c r="X380" s="61"/>
      <c r="Y380" s="64"/>
      <c r="Z380" s="190" t="str">
        <f t="shared" si="18"/>
        <v/>
      </c>
      <c r="AA380" s="191" t="str">
        <f t="shared" si="17"/>
        <v/>
      </c>
    </row>
    <row r="381" spans="1:27" x14ac:dyDescent="0.35">
      <c r="A381" s="149">
        <v>372</v>
      </c>
      <c r="B381" s="58"/>
      <c r="C381" s="58"/>
      <c r="D381" s="69"/>
      <c r="E381" s="69"/>
      <c r="F381" s="192" t="str">
        <f t="shared" si="16"/>
        <v/>
      </c>
      <c r="G381" s="69"/>
      <c r="H381" s="64"/>
      <c r="I381" s="60"/>
      <c r="J381" s="70"/>
      <c r="K381" s="82"/>
      <c r="L381" s="65"/>
      <c r="M381" s="65"/>
      <c r="N381" s="69"/>
      <c r="O381" s="69"/>
      <c r="P381" s="61"/>
      <c r="Q381" s="65"/>
      <c r="R381" s="61"/>
      <c r="S381" s="64"/>
      <c r="T381" s="61"/>
      <c r="U381" s="64"/>
      <c r="V381" s="61"/>
      <c r="W381" s="61"/>
      <c r="X381" s="61"/>
      <c r="Y381" s="64"/>
      <c r="Z381" s="190" t="str">
        <f t="shared" si="18"/>
        <v/>
      </c>
      <c r="AA381" s="191" t="str">
        <f t="shared" si="17"/>
        <v/>
      </c>
    </row>
    <row r="382" spans="1:27" x14ac:dyDescent="0.35">
      <c r="A382" s="149">
        <v>373</v>
      </c>
      <c r="B382" s="58"/>
      <c r="C382" s="58"/>
      <c r="D382" s="69"/>
      <c r="E382" s="69"/>
      <c r="F382" s="192" t="str">
        <f t="shared" si="16"/>
        <v/>
      </c>
      <c r="G382" s="69"/>
      <c r="H382" s="64"/>
      <c r="I382" s="60"/>
      <c r="J382" s="70"/>
      <c r="K382" s="82"/>
      <c r="L382" s="65"/>
      <c r="M382" s="65"/>
      <c r="N382" s="69"/>
      <c r="O382" s="69"/>
      <c r="P382" s="61"/>
      <c r="Q382" s="65"/>
      <c r="R382" s="61"/>
      <c r="S382" s="64"/>
      <c r="T382" s="61"/>
      <c r="U382" s="64"/>
      <c r="V382" s="61"/>
      <c r="W382" s="61"/>
      <c r="X382" s="61"/>
      <c r="Y382" s="64"/>
      <c r="Z382" s="190" t="str">
        <f t="shared" si="18"/>
        <v/>
      </c>
      <c r="AA382" s="191" t="str">
        <f t="shared" si="17"/>
        <v/>
      </c>
    </row>
    <row r="383" spans="1:27" x14ac:dyDescent="0.35">
      <c r="A383" s="149">
        <v>374</v>
      </c>
      <c r="B383" s="58"/>
      <c r="C383" s="58"/>
      <c r="D383" s="69"/>
      <c r="E383" s="69"/>
      <c r="F383" s="192" t="str">
        <f t="shared" si="16"/>
        <v/>
      </c>
      <c r="G383" s="69"/>
      <c r="H383" s="64"/>
      <c r="I383" s="60"/>
      <c r="J383" s="70"/>
      <c r="K383" s="82"/>
      <c r="L383" s="65"/>
      <c r="M383" s="65"/>
      <c r="N383" s="69"/>
      <c r="O383" s="69"/>
      <c r="P383" s="61"/>
      <c r="Q383" s="65"/>
      <c r="R383" s="61"/>
      <c r="S383" s="64"/>
      <c r="T383" s="61"/>
      <c r="U383" s="64"/>
      <c r="V383" s="61"/>
      <c r="W383" s="61"/>
      <c r="X383" s="61"/>
      <c r="Y383" s="64"/>
      <c r="Z383" s="190" t="str">
        <f t="shared" si="18"/>
        <v/>
      </c>
      <c r="AA383" s="191" t="str">
        <f t="shared" si="17"/>
        <v/>
      </c>
    </row>
    <row r="384" spans="1:27" x14ac:dyDescent="0.35">
      <c r="A384" s="149">
        <v>375</v>
      </c>
      <c r="B384" s="58"/>
      <c r="C384" s="58"/>
      <c r="D384" s="69"/>
      <c r="E384" s="69"/>
      <c r="F384" s="192" t="str">
        <f t="shared" si="16"/>
        <v/>
      </c>
      <c r="G384" s="69"/>
      <c r="H384" s="64"/>
      <c r="I384" s="60"/>
      <c r="J384" s="70"/>
      <c r="K384" s="82"/>
      <c r="L384" s="65"/>
      <c r="M384" s="65"/>
      <c r="N384" s="69"/>
      <c r="O384" s="69"/>
      <c r="P384" s="61"/>
      <c r="Q384" s="65"/>
      <c r="R384" s="61"/>
      <c r="S384" s="64"/>
      <c r="T384" s="61"/>
      <c r="U384" s="64"/>
      <c r="V384" s="61"/>
      <c r="W384" s="61"/>
      <c r="X384" s="61"/>
      <c r="Y384" s="64"/>
      <c r="Z384" s="190" t="str">
        <f t="shared" si="18"/>
        <v/>
      </c>
      <c r="AA384" s="191" t="str">
        <f t="shared" si="17"/>
        <v/>
      </c>
    </row>
    <row r="385" spans="1:27" x14ac:dyDescent="0.35">
      <c r="A385" s="149">
        <v>376</v>
      </c>
      <c r="B385" s="58"/>
      <c r="C385" s="58"/>
      <c r="D385" s="69"/>
      <c r="E385" s="69"/>
      <c r="F385" s="192" t="str">
        <f t="shared" si="16"/>
        <v/>
      </c>
      <c r="G385" s="69"/>
      <c r="H385" s="64"/>
      <c r="I385" s="60"/>
      <c r="J385" s="70"/>
      <c r="K385" s="82"/>
      <c r="L385" s="65"/>
      <c r="M385" s="65"/>
      <c r="N385" s="69"/>
      <c r="O385" s="69"/>
      <c r="P385" s="61"/>
      <c r="Q385" s="65"/>
      <c r="R385" s="61"/>
      <c r="S385" s="64"/>
      <c r="T385" s="61"/>
      <c r="U385" s="64"/>
      <c r="V385" s="61"/>
      <c r="W385" s="61"/>
      <c r="X385" s="61"/>
      <c r="Y385" s="64"/>
      <c r="Z385" s="190" t="str">
        <f t="shared" si="18"/>
        <v/>
      </c>
      <c r="AA385" s="191" t="str">
        <f t="shared" si="17"/>
        <v/>
      </c>
    </row>
    <row r="386" spans="1:27" x14ac:dyDescent="0.35">
      <c r="A386" s="149">
        <v>377</v>
      </c>
      <c r="B386" s="58"/>
      <c r="C386" s="58"/>
      <c r="D386" s="69"/>
      <c r="E386" s="69"/>
      <c r="F386" s="192" t="str">
        <f t="shared" si="16"/>
        <v/>
      </c>
      <c r="G386" s="69"/>
      <c r="H386" s="64"/>
      <c r="I386" s="60"/>
      <c r="J386" s="70"/>
      <c r="K386" s="82"/>
      <c r="L386" s="65"/>
      <c r="M386" s="65"/>
      <c r="N386" s="69"/>
      <c r="O386" s="69"/>
      <c r="P386" s="61"/>
      <c r="Q386" s="65"/>
      <c r="R386" s="61"/>
      <c r="S386" s="64"/>
      <c r="T386" s="61"/>
      <c r="U386" s="64"/>
      <c r="V386" s="61"/>
      <c r="W386" s="61"/>
      <c r="X386" s="61"/>
      <c r="Y386" s="64"/>
      <c r="Z386" s="190" t="str">
        <f t="shared" si="18"/>
        <v/>
      </c>
      <c r="AA386" s="191" t="str">
        <f t="shared" si="17"/>
        <v/>
      </c>
    </row>
    <row r="387" spans="1:27" x14ac:dyDescent="0.35">
      <c r="A387" s="149">
        <v>378</v>
      </c>
      <c r="B387" s="58"/>
      <c r="C387" s="58"/>
      <c r="D387" s="69"/>
      <c r="E387" s="69"/>
      <c r="F387" s="192" t="str">
        <f t="shared" si="16"/>
        <v/>
      </c>
      <c r="G387" s="69"/>
      <c r="H387" s="64"/>
      <c r="I387" s="60"/>
      <c r="J387" s="70"/>
      <c r="K387" s="82"/>
      <c r="L387" s="65"/>
      <c r="M387" s="65"/>
      <c r="N387" s="69"/>
      <c r="O387" s="69"/>
      <c r="P387" s="61"/>
      <c r="Q387" s="65"/>
      <c r="R387" s="61"/>
      <c r="S387" s="64"/>
      <c r="T387" s="61"/>
      <c r="U387" s="64"/>
      <c r="V387" s="61"/>
      <c r="W387" s="61"/>
      <c r="X387" s="61"/>
      <c r="Y387" s="64"/>
      <c r="Z387" s="190" t="str">
        <f t="shared" si="18"/>
        <v/>
      </c>
      <c r="AA387" s="191" t="str">
        <f t="shared" si="17"/>
        <v/>
      </c>
    </row>
    <row r="388" spans="1:27" x14ac:dyDescent="0.35">
      <c r="A388" s="149">
        <v>379</v>
      </c>
      <c r="B388" s="58"/>
      <c r="C388" s="58"/>
      <c r="D388" s="69"/>
      <c r="E388" s="69"/>
      <c r="F388" s="192" t="str">
        <f t="shared" si="16"/>
        <v/>
      </c>
      <c r="G388" s="69"/>
      <c r="H388" s="64"/>
      <c r="I388" s="60"/>
      <c r="J388" s="70"/>
      <c r="K388" s="82"/>
      <c r="L388" s="65"/>
      <c r="M388" s="65"/>
      <c r="N388" s="69"/>
      <c r="O388" s="69"/>
      <c r="P388" s="61"/>
      <c r="Q388" s="65"/>
      <c r="R388" s="61"/>
      <c r="S388" s="64"/>
      <c r="T388" s="61"/>
      <c r="U388" s="64"/>
      <c r="V388" s="61"/>
      <c r="W388" s="61"/>
      <c r="X388" s="61"/>
      <c r="Y388" s="64"/>
      <c r="Z388" s="190" t="str">
        <f t="shared" si="18"/>
        <v/>
      </c>
      <c r="AA388" s="191" t="str">
        <f t="shared" si="17"/>
        <v/>
      </c>
    </row>
    <row r="389" spans="1:27" x14ac:dyDescent="0.35">
      <c r="A389" s="149">
        <v>380</v>
      </c>
      <c r="B389" s="58"/>
      <c r="C389" s="58"/>
      <c r="D389" s="69"/>
      <c r="E389" s="69"/>
      <c r="F389" s="192" t="str">
        <f t="shared" si="16"/>
        <v/>
      </c>
      <c r="G389" s="69"/>
      <c r="H389" s="64"/>
      <c r="I389" s="60"/>
      <c r="J389" s="70"/>
      <c r="K389" s="82"/>
      <c r="L389" s="65"/>
      <c r="M389" s="65"/>
      <c r="N389" s="69"/>
      <c r="O389" s="69"/>
      <c r="P389" s="61"/>
      <c r="Q389" s="65"/>
      <c r="R389" s="61"/>
      <c r="S389" s="64"/>
      <c r="T389" s="61"/>
      <c r="U389" s="64"/>
      <c r="V389" s="61"/>
      <c r="W389" s="61"/>
      <c r="X389" s="61"/>
      <c r="Y389" s="64"/>
      <c r="Z389" s="190" t="str">
        <f t="shared" si="18"/>
        <v/>
      </c>
      <c r="AA389" s="191" t="str">
        <f t="shared" si="17"/>
        <v/>
      </c>
    </row>
    <row r="390" spans="1:27" x14ac:dyDescent="0.35">
      <c r="A390" s="149">
        <v>381</v>
      </c>
      <c r="B390" s="58"/>
      <c r="C390" s="58"/>
      <c r="D390" s="69"/>
      <c r="E390" s="69"/>
      <c r="F390" s="192" t="str">
        <f t="shared" si="16"/>
        <v/>
      </c>
      <c r="G390" s="69"/>
      <c r="H390" s="64"/>
      <c r="I390" s="60"/>
      <c r="J390" s="70"/>
      <c r="K390" s="82"/>
      <c r="L390" s="65"/>
      <c r="M390" s="65"/>
      <c r="N390" s="69"/>
      <c r="O390" s="69"/>
      <c r="P390" s="61"/>
      <c r="Q390" s="65"/>
      <c r="R390" s="61"/>
      <c r="S390" s="64"/>
      <c r="T390" s="61"/>
      <c r="U390" s="64"/>
      <c r="V390" s="61"/>
      <c r="W390" s="61"/>
      <c r="X390" s="61"/>
      <c r="Y390" s="64"/>
      <c r="Z390" s="190" t="str">
        <f t="shared" si="18"/>
        <v/>
      </c>
      <c r="AA390" s="191" t="str">
        <f t="shared" si="17"/>
        <v/>
      </c>
    </row>
    <row r="391" spans="1:27" x14ac:dyDescent="0.35">
      <c r="A391" s="149">
        <v>382</v>
      </c>
      <c r="B391" s="58"/>
      <c r="C391" s="58"/>
      <c r="D391" s="69"/>
      <c r="E391" s="69"/>
      <c r="F391" s="192" t="str">
        <f t="shared" si="16"/>
        <v/>
      </c>
      <c r="G391" s="69"/>
      <c r="H391" s="64"/>
      <c r="I391" s="60"/>
      <c r="J391" s="70"/>
      <c r="K391" s="82"/>
      <c r="L391" s="65"/>
      <c r="M391" s="65"/>
      <c r="N391" s="69"/>
      <c r="O391" s="69"/>
      <c r="P391" s="61"/>
      <c r="Q391" s="65"/>
      <c r="R391" s="61"/>
      <c r="S391" s="64"/>
      <c r="T391" s="61"/>
      <c r="U391" s="64"/>
      <c r="V391" s="61"/>
      <c r="W391" s="61"/>
      <c r="X391" s="61"/>
      <c r="Y391" s="64"/>
      <c r="Z391" s="190" t="str">
        <f t="shared" si="18"/>
        <v/>
      </c>
      <c r="AA391" s="191" t="str">
        <f t="shared" si="17"/>
        <v/>
      </c>
    </row>
    <row r="392" spans="1:27" x14ac:dyDescent="0.35">
      <c r="A392" s="149">
        <v>383</v>
      </c>
      <c r="B392" s="58"/>
      <c r="C392" s="58"/>
      <c r="D392" s="69"/>
      <c r="E392" s="69"/>
      <c r="F392" s="192" t="str">
        <f t="shared" si="16"/>
        <v/>
      </c>
      <c r="G392" s="69"/>
      <c r="H392" s="64"/>
      <c r="I392" s="60"/>
      <c r="J392" s="70"/>
      <c r="K392" s="82"/>
      <c r="L392" s="65"/>
      <c r="M392" s="65"/>
      <c r="N392" s="69"/>
      <c r="O392" s="69"/>
      <c r="P392" s="61"/>
      <c r="Q392" s="65"/>
      <c r="R392" s="61"/>
      <c r="S392" s="64"/>
      <c r="T392" s="61"/>
      <c r="U392" s="64"/>
      <c r="V392" s="61"/>
      <c r="W392" s="61"/>
      <c r="X392" s="61"/>
      <c r="Y392" s="64"/>
      <c r="Z392" s="190" t="str">
        <f t="shared" si="18"/>
        <v/>
      </c>
      <c r="AA392" s="191" t="str">
        <f t="shared" si="17"/>
        <v/>
      </c>
    </row>
    <row r="393" spans="1:27" x14ac:dyDescent="0.35">
      <c r="A393" s="149">
        <v>384</v>
      </c>
      <c r="B393" s="58"/>
      <c r="C393" s="58"/>
      <c r="D393" s="69"/>
      <c r="E393" s="69"/>
      <c r="F393" s="192" t="str">
        <f t="shared" si="16"/>
        <v/>
      </c>
      <c r="G393" s="69"/>
      <c r="H393" s="64"/>
      <c r="I393" s="60"/>
      <c r="J393" s="70"/>
      <c r="K393" s="82"/>
      <c r="L393" s="65"/>
      <c r="M393" s="65"/>
      <c r="N393" s="69"/>
      <c r="O393" s="69"/>
      <c r="P393" s="61"/>
      <c r="Q393" s="65"/>
      <c r="R393" s="61"/>
      <c r="S393" s="64"/>
      <c r="T393" s="61"/>
      <c r="U393" s="64"/>
      <c r="V393" s="61"/>
      <c r="W393" s="61"/>
      <c r="X393" s="61"/>
      <c r="Y393" s="64"/>
      <c r="Z393" s="190" t="str">
        <f t="shared" si="18"/>
        <v/>
      </c>
      <c r="AA393" s="191" t="str">
        <f t="shared" si="17"/>
        <v/>
      </c>
    </row>
    <row r="394" spans="1:27" x14ac:dyDescent="0.35">
      <c r="A394" s="149">
        <v>385</v>
      </c>
      <c r="B394" s="58"/>
      <c r="C394" s="58"/>
      <c r="D394" s="69"/>
      <c r="E394" s="69"/>
      <c r="F394" s="192" t="str">
        <f t="shared" si="16"/>
        <v/>
      </c>
      <c r="G394" s="69"/>
      <c r="H394" s="64"/>
      <c r="I394" s="60"/>
      <c r="J394" s="70"/>
      <c r="K394" s="82"/>
      <c r="L394" s="65"/>
      <c r="M394" s="65"/>
      <c r="N394" s="69"/>
      <c r="O394" s="69"/>
      <c r="P394" s="61"/>
      <c r="Q394" s="65"/>
      <c r="R394" s="61"/>
      <c r="S394" s="64"/>
      <c r="T394" s="61"/>
      <c r="U394" s="64"/>
      <c r="V394" s="61"/>
      <c r="W394" s="61"/>
      <c r="X394" s="61"/>
      <c r="Y394" s="64"/>
      <c r="Z394" s="190" t="str">
        <f t="shared" si="18"/>
        <v/>
      </c>
      <c r="AA394" s="191" t="str">
        <f t="shared" si="17"/>
        <v/>
      </c>
    </row>
    <row r="395" spans="1:27" x14ac:dyDescent="0.35">
      <c r="A395" s="149">
        <v>386</v>
      </c>
      <c r="B395" s="58"/>
      <c r="C395" s="58"/>
      <c r="D395" s="69"/>
      <c r="E395" s="69"/>
      <c r="F395" s="192" t="str">
        <f t="shared" ref="F395:F458" si="19">IF(ISBLANK(B395),"",E395-D395+1)</f>
        <v/>
      </c>
      <c r="G395" s="69"/>
      <c r="H395" s="64"/>
      <c r="I395" s="60"/>
      <c r="J395" s="70"/>
      <c r="K395" s="82"/>
      <c r="L395" s="65"/>
      <c r="M395" s="65"/>
      <c r="N395" s="69"/>
      <c r="O395" s="69"/>
      <c r="P395" s="61"/>
      <c r="Q395" s="65"/>
      <c r="R395" s="61"/>
      <c r="S395" s="64"/>
      <c r="T395" s="61"/>
      <c r="U395" s="64"/>
      <c r="V395" s="61"/>
      <c r="W395" s="61"/>
      <c r="X395" s="61"/>
      <c r="Y395" s="64"/>
      <c r="Z395" s="190" t="str">
        <f t="shared" si="18"/>
        <v/>
      </c>
      <c r="AA395" s="191" t="str">
        <f t="shared" ref="AA395:AA458" si="20">IF(ISBLANK(B395),"",IF(I395="scm/m",F395*(H395*Z395*(IF(K395="Monitored using continuous emissions monitoring systems (CEMS)",L395,P395)/100)*0.6776*1*1440*(1/1000)),F395*(H395*Z395*(IF(K395="Monitored using continuous emissions monitoring systems (CEMS)",L395,P395)/100)*0.6776*(288.706/R395)*(T395/101325)*1440*(1/1000))))</f>
        <v/>
      </c>
    </row>
    <row r="396" spans="1:27" x14ac:dyDescent="0.35">
      <c r="A396" s="149">
        <v>387</v>
      </c>
      <c r="B396" s="58"/>
      <c r="C396" s="58"/>
      <c r="D396" s="69"/>
      <c r="E396" s="69"/>
      <c r="F396" s="192" t="str">
        <f t="shared" si="19"/>
        <v/>
      </c>
      <c r="G396" s="69"/>
      <c r="H396" s="64"/>
      <c r="I396" s="60"/>
      <c r="J396" s="70"/>
      <c r="K396" s="82"/>
      <c r="L396" s="65"/>
      <c r="M396" s="65"/>
      <c r="N396" s="69"/>
      <c r="O396" s="69"/>
      <c r="P396" s="61"/>
      <c r="Q396" s="65"/>
      <c r="R396" s="61"/>
      <c r="S396" s="64"/>
      <c r="T396" s="61"/>
      <c r="U396" s="64"/>
      <c r="V396" s="61"/>
      <c r="W396" s="61"/>
      <c r="X396" s="61"/>
      <c r="Y396" s="64"/>
      <c r="Z396" s="190" t="str">
        <f t="shared" si="18"/>
        <v/>
      </c>
      <c r="AA396" s="191" t="str">
        <f t="shared" si="20"/>
        <v/>
      </c>
    </row>
    <row r="397" spans="1:27" x14ac:dyDescent="0.35">
      <c r="A397" s="149">
        <v>388</v>
      </c>
      <c r="B397" s="58"/>
      <c r="C397" s="58"/>
      <c r="D397" s="69"/>
      <c r="E397" s="69"/>
      <c r="F397" s="192" t="str">
        <f t="shared" si="19"/>
        <v/>
      </c>
      <c r="G397" s="69"/>
      <c r="H397" s="64"/>
      <c r="I397" s="60"/>
      <c r="J397" s="70"/>
      <c r="K397" s="82"/>
      <c r="L397" s="65"/>
      <c r="M397" s="65"/>
      <c r="N397" s="69"/>
      <c r="O397" s="69"/>
      <c r="P397" s="61"/>
      <c r="Q397" s="65"/>
      <c r="R397" s="61"/>
      <c r="S397" s="64"/>
      <c r="T397" s="61"/>
      <c r="U397" s="64"/>
      <c r="V397" s="61"/>
      <c r="W397" s="61"/>
      <c r="X397" s="61"/>
      <c r="Y397" s="64"/>
      <c r="Z397" s="190" t="str">
        <f t="shared" si="18"/>
        <v/>
      </c>
      <c r="AA397" s="191" t="str">
        <f t="shared" si="20"/>
        <v/>
      </c>
    </row>
    <row r="398" spans="1:27" x14ac:dyDescent="0.35">
      <c r="A398" s="149">
        <v>389</v>
      </c>
      <c r="B398" s="58"/>
      <c r="C398" s="58"/>
      <c r="D398" s="69"/>
      <c r="E398" s="69"/>
      <c r="F398" s="192" t="str">
        <f t="shared" si="19"/>
        <v/>
      </c>
      <c r="G398" s="69"/>
      <c r="H398" s="64"/>
      <c r="I398" s="60"/>
      <c r="J398" s="70"/>
      <c r="K398" s="82"/>
      <c r="L398" s="65"/>
      <c r="M398" s="65"/>
      <c r="N398" s="69"/>
      <c r="O398" s="69"/>
      <c r="P398" s="61"/>
      <c r="Q398" s="65"/>
      <c r="R398" s="61"/>
      <c r="S398" s="64"/>
      <c r="T398" s="61"/>
      <c r="U398" s="64"/>
      <c r="V398" s="61"/>
      <c r="W398" s="61"/>
      <c r="X398" s="61"/>
      <c r="Y398" s="64"/>
      <c r="Z398" s="190" t="str">
        <f t="shared" ref="Z398:Z461" si="21">IF(ISBLANK(B398),"",IF(X398=0,1,(IF(V398="Flow rate was measured on a dry basis and CH4 concentration was measured on a wet basis",1/(1-X398),1-X398))))</f>
        <v/>
      </c>
      <c r="AA398" s="191" t="str">
        <f t="shared" si="20"/>
        <v/>
      </c>
    </row>
    <row r="399" spans="1:27" x14ac:dyDescent="0.35">
      <c r="A399" s="149">
        <v>390</v>
      </c>
      <c r="B399" s="58"/>
      <c r="C399" s="58"/>
      <c r="D399" s="69"/>
      <c r="E399" s="69"/>
      <c r="F399" s="192" t="str">
        <f t="shared" si="19"/>
        <v/>
      </c>
      <c r="G399" s="69"/>
      <c r="H399" s="64"/>
      <c r="I399" s="60"/>
      <c r="J399" s="70"/>
      <c r="K399" s="82"/>
      <c r="L399" s="65"/>
      <c r="M399" s="65"/>
      <c r="N399" s="69"/>
      <c r="O399" s="69"/>
      <c r="P399" s="61"/>
      <c r="Q399" s="65"/>
      <c r="R399" s="61"/>
      <c r="S399" s="64"/>
      <c r="T399" s="61"/>
      <c r="U399" s="64"/>
      <c r="V399" s="61"/>
      <c r="W399" s="61"/>
      <c r="X399" s="61"/>
      <c r="Y399" s="64"/>
      <c r="Z399" s="190" t="str">
        <f t="shared" si="21"/>
        <v/>
      </c>
      <c r="AA399" s="191" t="str">
        <f t="shared" si="20"/>
        <v/>
      </c>
    </row>
    <row r="400" spans="1:27" x14ac:dyDescent="0.35">
      <c r="A400" s="149">
        <v>391</v>
      </c>
      <c r="B400" s="58"/>
      <c r="C400" s="58"/>
      <c r="D400" s="69"/>
      <c r="E400" s="69"/>
      <c r="F400" s="192" t="str">
        <f t="shared" si="19"/>
        <v/>
      </c>
      <c r="G400" s="69"/>
      <c r="H400" s="64"/>
      <c r="I400" s="60"/>
      <c r="J400" s="70"/>
      <c r="K400" s="82"/>
      <c r="L400" s="65"/>
      <c r="M400" s="65"/>
      <c r="N400" s="69"/>
      <c r="O400" s="69"/>
      <c r="P400" s="61"/>
      <c r="Q400" s="65"/>
      <c r="R400" s="61"/>
      <c r="S400" s="64"/>
      <c r="T400" s="61"/>
      <c r="U400" s="64"/>
      <c r="V400" s="61"/>
      <c r="W400" s="61"/>
      <c r="X400" s="61"/>
      <c r="Y400" s="64"/>
      <c r="Z400" s="190" t="str">
        <f t="shared" si="21"/>
        <v/>
      </c>
      <c r="AA400" s="191" t="str">
        <f t="shared" si="20"/>
        <v/>
      </c>
    </row>
    <row r="401" spans="1:27" x14ac:dyDescent="0.35">
      <c r="A401" s="149">
        <v>392</v>
      </c>
      <c r="B401" s="58"/>
      <c r="C401" s="58"/>
      <c r="D401" s="69"/>
      <c r="E401" s="69"/>
      <c r="F401" s="192" t="str">
        <f t="shared" si="19"/>
        <v/>
      </c>
      <c r="G401" s="69"/>
      <c r="H401" s="64"/>
      <c r="I401" s="60"/>
      <c r="J401" s="70"/>
      <c r="K401" s="82"/>
      <c r="L401" s="65"/>
      <c r="M401" s="65"/>
      <c r="N401" s="69"/>
      <c r="O401" s="69"/>
      <c r="P401" s="61"/>
      <c r="Q401" s="65"/>
      <c r="R401" s="61"/>
      <c r="S401" s="64"/>
      <c r="T401" s="61"/>
      <c r="U401" s="64"/>
      <c r="V401" s="61"/>
      <c r="W401" s="61"/>
      <c r="X401" s="61"/>
      <c r="Y401" s="64"/>
      <c r="Z401" s="190" t="str">
        <f t="shared" si="21"/>
        <v/>
      </c>
      <c r="AA401" s="191" t="str">
        <f t="shared" si="20"/>
        <v/>
      </c>
    </row>
    <row r="402" spans="1:27" x14ac:dyDescent="0.35">
      <c r="A402" s="149">
        <v>393</v>
      </c>
      <c r="B402" s="58"/>
      <c r="C402" s="58"/>
      <c r="D402" s="69"/>
      <c r="E402" s="69"/>
      <c r="F402" s="192" t="str">
        <f t="shared" si="19"/>
        <v/>
      </c>
      <c r="G402" s="69"/>
      <c r="H402" s="64"/>
      <c r="I402" s="60"/>
      <c r="J402" s="70"/>
      <c r="K402" s="82"/>
      <c r="L402" s="65"/>
      <c r="M402" s="65"/>
      <c r="N402" s="69"/>
      <c r="O402" s="69"/>
      <c r="P402" s="61"/>
      <c r="Q402" s="65"/>
      <c r="R402" s="61"/>
      <c r="S402" s="64"/>
      <c r="T402" s="61"/>
      <c r="U402" s="64"/>
      <c r="V402" s="61"/>
      <c r="W402" s="61"/>
      <c r="X402" s="61"/>
      <c r="Y402" s="64"/>
      <c r="Z402" s="190" t="str">
        <f t="shared" si="21"/>
        <v/>
      </c>
      <c r="AA402" s="191" t="str">
        <f t="shared" si="20"/>
        <v/>
      </c>
    </row>
    <row r="403" spans="1:27" x14ac:dyDescent="0.35">
      <c r="A403" s="149">
        <v>394</v>
      </c>
      <c r="B403" s="58"/>
      <c r="C403" s="58"/>
      <c r="D403" s="69"/>
      <c r="E403" s="69"/>
      <c r="F403" s="192" t="str">
        <f t="shared" si="19"/>
        <v/>
      </c>
      <c r="G403" s="69"/>
      <c r="H403" s="64"/>
      <c r="I403" s="60"/>
      <c r="J403" s="70"/>
      <c r="K403" s="82"/>
      <c r="L403" s="65"/>
      <c r="M403" s="65"/>
      <c r="N403" s="69"/>
      <c r="O403" s="69"/>
      <c r="P403" s="61"/>
      <c r="Q403" s="65"/>
      <c r="R403" s="61"/>
      <c r="S403" s="64"/>
      <c r="T403" s="61"/>
      <c r="U403" s="64"/>
      <c r="V403" s="61"/>
      <c r="W403" s="61"/>
      <c r="X403" s="61"/>
      <c r="Y403" s="64"/>
      <c r="Z403" s="190" t="str">
        <f t="shared" si="21"/>
        <v/>
      </c>
      <c r="AA403" s="191" t="str">
        <f t="shared" si="20"/>
        <v/>
      </c>
    </row>
    <row r="404" spans="1:27" x14ac:dyDescent="0.35">
      <c r="A404" s="149">
        <v>395</v>
      </c>
      <c r="B404" s="58"/>
      <c r="C404" s="58"/>
      <c r="D404" s="69"/>
      <c r="E404" s="69"/>
      <c r="F404" s="192" t="str">
        <f t="shared" si="19"/>
        <v/>
      </c>
      <c r="G404" s="69"/>
      <c r="H404" s="64"/>
      <c r="I404" s="60"/>
      <c r="J404" s="70"/>
      <c r="K404" s="82"/>
      <c r="L404" s="65"/>
      <c r="M404" s="65"/>
      <c r="N404" s="69"/>
      <c r="O404" s="69"/>
      <c r="P404" s="61"/>
      <c r="Q404" s="65"/>
      <c r="R404" s="61"/>
      <c r="S404" s="64"/>
      <c r="T404" s="61"/>
      <c r="U404" s="64"/>
      <c r="V404" s="61"/>
      <c r="W404" s="61"/>
      <c r="X404" s="61"/>
      <c r="Y404" s="64"/>
      <c r="Z404" s="190" t="str">
        <f t="shared" si="21"/>
        <v/>
      </c>
      <c r="AA404" s="191" t="str">
        <f t="shared" si="20"/>
        <v/>
      </c>
    </row>
    <row r="405" spans="1:27" x14ac:dyDescent="0.35">
      <c r="A405" s="149">
        <v>396</v>
      </c>
      <c r="B405" s="58"/>
      <c r="C405" s="58"/>
      <c r="D405" s="69"/>
      <c r="E405" s="69"/>
      <c r="F405" s="192" t="str">
        <f t="shared" si="19"/>
        <v/>
      </c>
      <c r="G405" s="69"/>
      <c r="H405" s="64"/>
      <c r="I405" s="60"/>
      <c r="J405" s="70"/>
      <c r="K405" s="82"/>
      <c r="L405" s="65"/>
      <c r="M405" s="65"/>
      <c r="N405" s="69"/>
      <c r="O405" s="69"/>
      <c r="P405" s="61"/>
      <c r="Q405" s="65"/>
      <c r="R405" s="61"/>
      <c r="S405" s="64"/>
      <c r="T405" s="61"/>
      <c r="U405" s="64"/>
      <c r="V405" s="61"/>
      <c r="W405" s="61"/>
      <c r="X405" s="61"/>
      <c r="Y405" s="64"/>
      <c r="Z405" s="190" t="str">
        <f t="shared" si="21"/>
        <v/>
      </c>
      <c r="AA405" s="191" t="str">
        <f t="shared" si="20"/>
        <v/>
      </c>
    </row>
    <row r="406" spans="1:27" x14ac:dyDescent="0.35">
      <c r="A406" s="149">
        <v>397</v>
      </c>
      <c r="B406" s="58"/>
      <c r="C406" s="58"/>
      <c r="D406" s="69"/>
      <c r="E406" s="69"/>
      <c r="F406" s="192" t="str">
        <f t="shared" si="19"/>
        <v/>
      </c>
      <c r="G406" s="69"/>
      <c r="H406" s="64"/>
      <c r="I406" s="60"/>
      <c r="J406" s="70"/>
      <c r="K406" s="82"/>
      <c r="L406" s="65"/>
      <c r="M406" s="65"/>
      <c r="N406" s="69"/>
      <c r="O406" s="69"/>
      <c r="P406" s="61"/>
      <c r="Q406" s="65"/>
      <c r="R406" s="61"/>
      <c r="S406" s="64"/>
      <c r="T406" s="61"/>
      <c r="U406" s="64"/>
      <c r="V406" s="61"/>
      <c r="W406" s="61"/>
      <c r="X406" s="61"/>
      <c r="Y406" s="64"/>
      <c r="Z406" s="190" t="str">
        <f t="shared" si="21"/>
        <v/>
      </c>
      <c r="AA406" s="191" t="str">
        <f t="shared" si="20"/>
        <v/>
      </c>
    </row>
    <row r="407" spans="1:27" x14ac:dyDescent="0.35">
      <c r="A407" s="149">
        <v>398</v>
      </c>
      <c r="B407" s="58"/>
      <c r="C407" s="58"/>
      <c r="D407" s="69"/>
      <c r="E407" s="69"/>
      <c r="F407" s="192" t="str">
        <f t="shared" si="19"/>
        <v/>
      </c>
      <c r="G407" s="69"/>
      <c r="H407" s="64"/>
      <c r="I407" s="60"/>
      <c r="J407" s="70"/>
      <c r="K407" s="82"/>
      <c r="L407" s="65"/>
      <c r="M407" s="65"/>
      <c r="N407" s="69"/>
      <c r="O407" s="69"/>
      <c r="P407" s="61"/>
      <c r="Q407" s="65"/>
      <c r="R407" s="61"/>
      <c r="S407" s="64"/>
      <c r="T407" s="61"/>
      <c r="U407" s="64"/>
      <c r="V407" s="61"/>
      <c r="W407" s="61"/>
      <c r="X407" s="61"/>
      <c r="Y407" s="64"/>
      <c r="Z407" s="190" t="str">
        <f t="shared" si="21"/>
        <v/>
      </c>
      <c r="AA407" s="191" t="str">
        <f t="shared" si="20"/>
        <v/>
      </c>
    </row>
    <row r="408" spans="1:27" x14ac:dyDescent="0.35">
      <c r="A408" s="149">
        <v>399</v>
      </c>
      <c r="B408" s="58"/>
      <c r="C408" s="58"/>
      <c r="D408" s="69"/>
      <c r="E408" s="69"/>
      <c r="F408" s="192" t="str">
        <f t="shared" si="19"/>
        <v/>
      </c>
      <c r="G408" s="69"/>
      <c r="H408" s="64"/>
      <c r="I408" s="60"/>
      <c r="J408" s="70"/>
      <c r="K408" s="82"/>
      <c r="L408" s="65"/>
      <c r="M408" s="65"/>
      <c r="N408" s="69"/>
      <c r="O408" s="69"/>
      <c r="P408" s="61"/>
      <c r="Q408" s="65"/>
      <c r="R408" s="61"/>
      <c r="S408" s="64"/>
      <c r="T408" s="61"/>
      <c r="U408" s="64"/>
      <c r="V408" s="61"/>
      <c r="W408" s="61"/>
      <c r="X408" s="61"/>
      <c r="Y408" s="64"/>
      <c r="Z408" s="190" t="str">
        <f t="shared" si="21"/>
        <v/>
      </c>
      <c r="AA408" s="191" t="str">
        <f t="shared" si="20"/>
        <v/>
      </c>
    </row>
    <row r="409" spans="1:27" x14ac:dyDescent="0.35">
      <c r="A409" s="149">
        <v>400</v>
      </c>
      <c r="B409" s="58"/>
      <c r="C409" s="58"/>
      <c r="D409" s="69"/>
      <c r="E409" s="69"/>
      <c r="F409" s="192" t="str">
        <f t="shared" si="19"/>
        <v/>
      </c>
      <c r="G409" s="69"/>
      <c r="H409" s="64"/>
      <c r="I409" s="60"/>
      <c r="J409" s="70"/>
      <c r="K409" s="82"/>
      <c r="L409" s="65"/>
      <c r="M409" s="65"/>
      <c r="N409" s="69"/>
      <c r="O409" s="69"/>
      <c r="P409" s="61"/>
      <c r="Q409" s="65"/>
      <c r="R409" s="61"/>
      <c r="S409" s="64"/>
      <c r="T409" s="61"/>
      <c r="U409" s="64"/>
      <c r="V409" s="61"/>
      <c r="W409" s="61"/>
      <c r="X409" s="61"/>
      <c r="Y409" s="64"/>
      <c r="Z409" s="190" t="str">
        <f t="shared" si="21"/>
        <v/>
      </c>
      <c r="AA409" s="191" t="str">
        <f t="shared" si="20"/>
        <v/>
      </c>
    </row>
    <row r="410" spans="1:27" x14ac:dyDescent="0.35">
      <c r="A410" s="149">
        <v>401</v>
      </c>
      <c r="B410" s="58"/>
      <c r="C410" s="58"/>
      <c r="D410" s="69"/>
      <c r="E410" s="69"/>
      <c r="F410" s="192" t="str">
        <f t="shared" si="19"/>
        <v/>
      </c>
      <c r="G410" s="69"/>
      <c r="H410" s="64"/>
      <c r="I410" s="60"/>
      <c r="J410" s="70"/>
      <c r="K410" s="82"/>
      <c r="L410" s="65"/>
      <c r="M410" s="65"/>
      <c r="N410" s="69"/>
      <c r="O410" s="69"/>
      <c r="P410" s="61"/>
      <c r="Q410" s="65"/>
      <c r="R410" s="61"/>
      <c r="S410" s="64"/>
      <c r="T410" s="61"/>
      <c r="U410" s="64"/>
      <c r="V410" s="61"/>
      <c r="W410" s="61"/>
      <c r="X410" s="61"/>
      <c r="Y410" s="64"/>
      <c r="Z410" s="190" t="str">
        <f t="shared" si="21"/>
        <v/>
      </c>
      <c r="AA410" s="191" t="str">
        <f t="shared" si="20"/>
        <v/>
      </c>
    </row>
    <row r="411" spans="1:27" x14ac:dyDescent="0.35">
      <c r="A411" s="149">
        <v>402</v>
      </c>
      <c r="B411" s="58"/>
      <c r="C411" s="58"/>
      <c r="D411" s="69"/>
      <c r="E411" s="69"/>
      <c r="F411" s="192" t="str">
        <f t="shared" si="19"/>
        <v/>
      </c>
      <c r="G411" s="69"/>
      <c r="H411" s="64"/>
      <c r="I411" s="60"/>
      <c r="J411" s="70"/>
      <c r="K411" s="82"/>
      <c r="L411" s="65"/>
      <c r="M411" s="65"/>
      <c r="N411" s="69"/>
      <c r="O411" s="69"/>
      <c r="P411" s="61"/>
      <c r="Q411" s="65"/>
      <c r="R411" s="61"/>
      <c r="S411" s="64"/>
      <c r="T411" s="61"/>
      <c r="U411" s="64"/>
      <c r="V411" s="61"/>
      <c r="W411" s="61"/>
      <c r="X411" s="61"/>
      <c r="Y411" s="64"/>
      <c r="Z411" s="190" t="str">
        <f t="shared" si="21"/>
        <v/>
      </c>
      <c r="AA411" s="191" t="str">
        <f t="shared" si="20"/>
        <v/>
      </c>
    </row>
    <row r="412" spans="1:27" x14ac:dyDescent="0.35">
      <c r="A412" s="149">
        <v>403</v>
      </c>
      <c r="B412" s="58"/>
      <c r="C412" s="58"/>
      <c r="D412" s="69"/>
      <c r="E412" s="69"/>
      <c r="F412" s="192" t="str">
        <f t="shared" si="19"/>
        <v/>
      </c>
      <c r="G412" s="69"/>
      <c r="H412" s="64"/>
      <c r="I412" s="60"/>
      <c r="J412" s="70"/>
      <c r="K412" s="82"/>
      <c r="L412" s="65"/>
      <c r="M412" s="65"/>
      <c r="N412" s="69"/>
      <c r="O412" s="69"/>
      <c r="P412" s="61"/>
      <c r="Q412" s="65"/>
      <c r="R412" s="61"/>
      <c r="S412" s="64"/>
      <c r="T412" s="61"/>
      <c r="U412" s="64"/>
      <c r="V412" s="61"/>
      <c r="W412" s="61"/>
      <c r="X412" s="61"/>
      <c r="Y412" s="64"/>
      <c r="Z412" s="190" t="str">
        <f t="shared" si="21"/>
        <v/>
      </c>
      <c r="AA412" s="191" t="str">
        <f t="shared" si="20"/>
        <v/>
      </c>
    </row>
    <row r="413" spans="1:27" x14ac:dyDescent="0.35">
      <c r="A413" s="149">
        <v>404</v>
      </c>
      <c r="B413" s="58"/>
      <c r="C413" s="58"/>
      <c r="D413" s="69"/>
      <c r="E413" s="69"/>
      <c r="F413" s="192" t="str">
        <f t="shared" si="19"/>
        <v/>
      </c>
      <c r="G413" s="69"/>
      <c r="H413" s="64"/>
      <c r="I413" s="60"/>
      <c r="J413" s="70"/>
      <c r="K413" s="82"/>
      <c r="L413" s="65"/>
      <c r="M413" s="65"/>
      <c r="N413" s="69"/>
      <c r="O413" s="69"/>
      <c r="P413" s="61"/>
      <c r="Q413" s="65"/>
      <c r="R413" s="61"/>
      <c r="S413" s="64"/>
      <c r="T413" s="61"/>
      <c r="U413" s="64"/>
      <c r="V413" s="61"/>
      <c r="W413" s="61"/>
      <c r="X413" s="61"/>
      <c r="Y413" s="64"/>
      <c r="Z413" s="190" t="str">
        <f t="shared" si="21"/>
        <v/>
      </c>
      <c r="AA413" s="191" t="str">
        <f t="shared" si="20"/>
        <v/>
      </c>
    </row>
    <row r="414" spans="1:27" x14ac:dyDescent="0.35">
      <c r="A414" s="149">
        <v>405</v>
      </c>
      <c r="B414" s="58"/>
      <c r="C414" s="58"/>
      <c r="D414" s="69"/>
      <c r="E414" s="69"/>
      <c r="F414" s="192" t="str">
        <f t="shared" si="19"/>
        <v/>
      </c>
      <c r="G414" s="69"/>
      <c r="H414" s="64"/>
      <c r="I414" s="60"/>
      <c r="J414" s="70"/>
      <c r="K414" s="82"/>
      <c r="L414" s="65"/>
      <c r="M414" s="65"/>
      <c r="N414" s="69"/>
      <c r="O414" s="69"/>
      <c r="P414" s="61"/>
      <c r="Q414" s="65"/>
      <c r="R414" s="61"/>
      <c r="S414" s="64"/>
      <c r="T414" s="61"/>
      <c r="U414" s="64"/>
      <c r="V414" s="61"/>
      <c r="W414" s="61"/>
      <c r="X414" s="61"/>
      <c r="Y414" s="64"/>
      <c r="Z414" s="190" t="str">
        <f t="shared" si="21"/>
        <v/>
      </c>
      <c r="AA414" s="191" t="str">
        <f t="shared" si="20"/>
        <v/>
      </c>
    </row>
    <row r="415" spans="1:27" x14ac:dyDescent="0.35">
      <c r="A415" s="149">
        <v>406</v>
      </c>
      <c r="B415" s="58"/>
      <c r="C415" s="58"/>
      <c r="D415" s="69"/>
      <c r="E415" s="69"/>
      <c r="F415" s="192" t="str">
        <f t="shared" si="19"/>
        <v/>
      </c>
      <c r="G415" s="69"/>
      <c r="H415" s="64"/>
      <c r="I415" s="60"/>
      <c r="J415" s="70"/>
      <c r="K415" s="82"/>
      <c r="L415" s="65"/>
      <c r="M415" s="65"/>
      <c r="N415" s="69"/>
      <c r="O415" s="69"/>
      <c r="P415" s="61"/>
      <c r="Q415" s="65"/>
      <c r="R415" s="61"/>
      <c r="S415" s="64"/>
      <c r="T415" s="61"/>
      <c r="U415" s="64"/>
      <c r="V415" s="61"/>
      <c r="W415" s="61"/>
      <c r="X415" s="61"/>
      <c r="Y415" s="64"/>
      <c r="Z415" s="190" t="str">
        <f t="shared" si="21"/>
        <v/>
      </c>
      <c r="AA415" s="191" t="str">
        <f t="shared" si="20"/>
        <v/>
      </c>
    </row>
    <row r="416" spans="1:27" x14ac:dyDescent="0.35">
      <c r="A416" s="149">
        <v>407</v>
      </c>
      <c r="B416" s="58"/>
      <c r="C416" s="58"/>
      <c r="D416" s="69"/>
      <c r="E416" s="69"/>
      <c r="F416" s="192" t="str">
        <f t="shared" si="19"/>
        <v/>
      </c>
      <c r="G416" s="69"/>
      <c r="H416" s="64"/>
      <c r="I416" s="60"/>
      <c r="J416" s="70"/>
      <c r="K416" s="82"/>
      <c r="L416" s="65"/>
      <c r="M416" s="65"/>
      <c r="N416" s="69"/>
      <c r="O416" s="69"/>
      <c r="P416" s="61"/>
      <c r="Q416" s="65"/>
      <c r="R416" s="61"/>
      <c r="S416" s="64"/>
      <c r="T416" s="61"/>
      <c r="U416" s="64"/>
      <c r="V416" s="61"/>
      <c r="W416" s="61"/>
      <c r="X416" s="61"/>
      <c r="Y416" s="64"/>
      <c r="Z416" s="190" t="str">
        <f t="shared" si="21"/>
        <v/>
      </c>
      <c r="AA416" s="191" t="str">
        <f t="shared" si="20"/>
        <v/>
      </c>
    </row>
    <row r="417" spans="1:27" x14ac:dyDescent="0.35">
      <c r="A417" s="149">
        <v>408</v>
      </c>
      <c r="B417" s="58"/>
      <c r="C417" s="58"/>
      <c r="D417" s="69"/>
      <c r="E417" s="69"/>
      <c r="F417" s="192" t="str">
        <f t="shared" si="19"/>
        <v/>
      </c>
      <c r="G417" s="69"/>
      <c r="H417" s="64"/>
      <c r="I417" s="60"/>
      <c r="J417" s="70"/>
      <c r="K417" s="82"/>
      <c r="L417" s="65"/>
      <c r="M417" s="65"/>
      <c r="N417" s="69"/>
      <c r="O417" s="69"/>
      <c r="P417" s="61"/>
      <c r="Q417" s="65"/>
      <c r="R417" s="61"/>
      <c r="S417" s="64"/>
      <c r="T417" s="61"/>
      <c r="U417" s="64"/>
      <c r="V417" s="61"/>
      <c r="W417" s="61"/>
      <c r="X417" s="61"/>
      <c r="Y417" s="64"/>
      <c r="Z417" s="190" t="str">
        <f t="shared" si="21"/>
        <v/>
      </c>
      <c r="AA417" s="191" t="str">
        <f t="shared" si="20"/>
        <v/>
      </c>
    </row>
    <row r="418" spans="1:27" x14ac:dyDescent="0.35">
      <c r="A418" s="149">
        <v>409</v>
      </c>
      <c r="B418" s="58"/>
      <c r="C418" s="58"/>
      <c r="D418" s="69"/>
      <c r="E418" s="69"/>
      <c r="F418" s="192" t="str">
        <f t="shared" si="19"/>
        <v/>
      </c>
      <c r="G418" s="69"/>
      <c r="H418" s="64"/>
      <c r="I418" s="60"/>
      <c r="J418" s="70"/>
      <c r="K418" s="82"/>
      <c r="L418" s="65"/>
      <c r="M418" s="65"/>
      <c r="N418" s="69"/>
      <c r="O418" s="69"/>
      <c r="P418" s="61"/>
      <c r="Q418" s="65"/>
      <c r="R418" s="61"/>
      <c r="S418" s="64"/>
      <c r="T418" s="61"/>
      <c r="U418" s="64"/>
      <c r="V418" s="61"/>
      <c r="W418" s="61"/>
      <c r="X418" s="61"/>
      <c r="Y418" s="64"/>
      <c r="Z418" s="190" t="str">
        <f t="shared" si="21"/>
        <v/>
      </c>
      <c r="AA418" s="191" t="str">
        <f t="shared" si="20"/>
        <v/>
      </c>
    </row>
    <row r="419" spans="1:27" x14ac:dyDescent="0.35">
      <c r="A419" s="149">
        <v>410</v>
      </c>
      <c r="B419" s="58"/>
      <c r="C419" s="58"/>
      <c r="D419" s="69"/>
      <c r="E419" s="69"/>
      <c r="F419" s="192" t="str">
        <f t="shared" si="19"/>
        <v/>
      </c>
      <c r="G419" s="69"/>
      <c r="H419" s="64"/>
      <c r="I419" s="60"/>
      <c r="J419" s="70"/>
      <c r="K419" s="82"/>
      <c r="L419" s="65"/>
      <c r="M419" s="65"/>
      <c r="N419" s="69"/>
      <c r="O419" s="69"/>
      <c r="P419" s="61"/>
      <c r="Q419" s="65"/>
      <c r="R419" s="61"/>
      <c r="S419" s="64"/>
      <c r="T419" s="61"/>
      <c r="U419" s="64"/>
      <c r="V419" s="61"/>
      <c r="W419" s="61"/>
      <c r="X419" s="61"/>
      <c r="Y419" s="64"/>
      <c r="Z419" s="190" t="str">
        <f t="shared" si="21"/>
        <v/>
      </c>
      <c r="AA419" s="191" t="str">
        <f t="shared" si="20"/>
        <v/>
      </c>
    </row>
    <row r="420" spans="1:27" x14ac:dyDescent="0.35">
      <c r="A420" s="149">
        <v>411</v>
      </c>
      <c r="B420" s="58"/>
      <c r="C420" s="58"/>
      <c r="D420" s="69"/>
      <c r="E420" s="69"/>
      <c r="F420" s="192" t="str">
        <f t="shared" si="19"/>
        <v/>
      </c>
      <c r="G420" s="69"/>
      <c r="H420" s="64"/>
      <c r="I420" s="60"/>
      <c r="J420" s="70"/>
      <c r="K420" s="82"/>
      <c r="L420" s="65"/>
      <c r="M420" s="65"/>
      <c r="N420" s="69"/>
      <c r="O420" s="69"/>
      <c r="P420" s="61"/>
      <c r="Q420" s="65"/>
      <c r="R420" s="61"/>
      <c r="S420" s="64"/>
      <c r="T420" s="61"/>
      <c r="U420" s="64"/>
      <c r="V420" s="61"/>
      <c r="W420" s="61"/>
      <c r="X420" s="61"/>
      <c r="Y420" s="64"/>
      <c r="Z420" s="190" t="str">
        <f t="shared" si="21"/>
        <v/>
      </c>
      <c r="AA420" s="191" t="str">
        <f t="shared" si="20"/>
        <v/>
      </c>
    </row>
    <row r="421" spans="1:27" x14ac:dyDescent="0.35">
      <c r="A421" s="149">
        <v>412</v>
      </c>
      <c r="B421" s="58"/>
      <c r="C421" s="58"/>
      <c r="D421" s="69"/>
      <c r="E421" s="69"/>
      <c r="F421" s="192" t="str">
        <f t="shared" si="19"/>
        <v/>
      </c>
      <c r="G421" s="69"/>
      <c r="H421" s="64"/>
      <c r="I421" s="60"/>
      <c r="J421" s="70"/>
      <c r="K421" s="82"/>
      <c r="L421" s="65"/>
      <c r="M421" s="65"/>
      <c r="N421" s="69"/>
      <c r="O421" s="69"/>
      <c r="P421" s="61"/>
      <c r="Q421" s="65"/>
      <c r="R421" s="61"/>
      <c r="S421" s="64"/>
      <c r="T421" s="61"/>
      <c r="U421" s="64"/>
      <c r="V421" s="61"/>
      <c r="W421" s="61"/>
      <c r="X421" s="61"/>
      <c r="Y421" s="64"/>
      <c r="Z421" s="190" t="str">
        <f t="shared" si="21"/>
        <v/>
      </c>
      <c r="AA421" s="191" t="str">
        <f t="shared" si="20"/>
        <v/>
      </c>
    </row>
    <row r="422" spans="1:27" x14ac:dyDescent="0.35">
      <c r="A422" s="149">
        <v>413</v>
      </c>
      <c r="B422" s="58"/>
      <c r="C422" s="58"/>
      <c r="D422" s="69"/>
      <c r="E422" s="69"/>
      <c r="F422" s="192" t="str">
        <f t="shared" si="19"/>
        <v/>
      </c>
      <c r="G422" s="69"/>
      <c r="H422" s="64"/>
      <c r="I422" s="60"/>
      <c r="J422" s="70"/>
      <c r="K422" s="82"/>
      <c r="L422" s="65"/>
      <c r="M422" s="65"/>
      <c r="N422" s="69"/>
      <c r="O422" s="69"/>
      <c r="P422" s="61"/>
      <c r="Q422" s="65"/>
      <c r="R422" s="61"/>
      <c r="S422" s="64"/>
      <c r="T422" s="61"/>
      <c r="U422" s="64"/>
      <c r="V422" s="61"/>
      <c r="W422" s="61"/>
      <c r="X422" s="61"/>
      <c r="Y422" s="64"/>
      <c r="Z422" s="190" t="str">
        <f t="shared" si="21"/>
        <v/>
      </c>
      <c r="AA422" s="191" t="str">
        <f t="shared" si="20"/>
        <v/>
      </c>
    </row>
    <row r="423" spans="1:27" x14ac:dyDescent="0.35">
      <c r="A423" s="149">
        <v>414</v>
      </c>
      <c r="B423" s="58"/>
      <c r="C423" s="58"/>
      <c r="D423" s="69"/>
      <c r="E423" s="69"/>
      <c r="F423" s="192" t="str">
        <f t="shared" si="19"/>
        <v/>
      </c>
      <c r="G423" s="69"/>
      <c r="H423" s="64"/>
      <c r="I423" s="60"/>
      <c r="J423" s="70"/>
      <c r="K423" s="82"/>
      <c r="L423" s="65"/>
      <c r="M423" s="65"/>
      <c r="N423" s="69"/>
      <c r="O423" s="69"/>
      <c r="P423" s="61"/>
      <c r="Q423" s="65"/>
      <c r="R423" s="61"/>
      <c r="S423" s="64"/>
      <c r="T423" s="61"/>
      <c r="U423" s="64"/>
      <c r="V423" s="61"/>
      <c r="W423" s="61"/>
      <c r="X423" s="61"/>
      <c r="Y423" s="64"/>
      <c r="Z423" s="190" t="str">
        <f t="shared" si="21"/>
        <v/>
      </c>
      <c r="AA423" s="191" t="str">
        <f t="shared" si="20"/>
        <v/>
      </c>
    </row>
    <row r="424" spans="1:27" x14ac:dyDescent="0.35">
      <c r="A424" s="149">
        <v>415</v>
      </c>
      <c r="B424" s="58"/>
      <c r="C424" s="58"/>
      <c r="D424" s="69"/>
      <c r="E424" s="69"/>
      <c r="F424" s="192" t="str">
        <f t="shared" si="19"/>
        <v/>
      </c>
      <c r="G424" s="69"/>
      <c r="H424" s="64"/>
      <c r="I424" s="60"/>
      <c r="J424" s="70"/>
      <c r="K424" s="82"/>
      <c r="L424" s="65"/>
      <c r="M424" s="65"/>
      <c r="N424" s="69"/>
      <c r="O424" s="69"/>
      <c r="P424" s="61"/>
      <c r="Q424" s="65"/>
      <c r="R424" s="61"/>
      <c r="S424" s="64"/>
      <c r="T424" s="61"/>
      <c r="U424" s="64"/>
      <c r="V424" s="61"/>
      <c r="W424" s="61"/>
      <c r="X424" s="61"/>
      <c r="Y424" s="64"/>
      <c r="Z424" s="190" t="str">
        <f t="shared" si="21"/>
        <v/>
      </c>
      <c r="AA424" s="191" t="str">
        <f t="shared" si="20"/>
        <v/>
      </c>
    </row>
    <row r="425" spans="1:27" x14ac:dyDescent="0.35">
      <c r="A425" s="149">
        <v>416</v>
      </c>
      <c r="B425" s="58"/>
      <c r="C425" s="58"/>
      <c r="D425" s="69"/>
      <c r="E425" s="69"/>
      <c r="F425" s="192" t="str">
        <f t="shared" si="19"/>
        <v/>
      </c>
      <c r="G425" s="69"/>
      <c r="H425" s="64"/>
      <c r="I425" s="60"/>
      <c r="J425" s="70"/>
      <c r="K425" s="82"/>
      <c r="L425" s="65"/>
      <c r="M425" s="65"/>
      <c r="N425" s="69"/>
      <c r="O425" s="69"/>
      <c r="P425" s="61"/>
      <c r="Q425" s="65"/>
      <c r="R425" s="61"/>
      <c r="S425" s="64"/>
      <c r="T425" s="61"/>
      <c r="U425" s="64"/>
      <c r="V425" s="61"/>
      <c r="W425" s="61"/>
      <c r="X425" s="61"/>
      <c r="Y425" s="64"/>
      <c r="Z425" s="190" t="str">
        <f t="shared" si="21"/>
        <v/>
      </c>
      <c r="AA425" s="191" t="str">
        <f t="shared" si="20"/>
        <v/>
      </c>
    </row>
    <row r="426" spans="1:27" x14ac:dyDescent="0.35">
      <c r="A426" s="149">
        <v>417</v>
      </c>
      <c r="B426" s="58"/>
      <c r="C426" s="58"/>
      <c r="D426" s="69"/>
      <c r="E426" s="69"/>
      <c r="F426" s="192" t="str">
        <f t="shared" si="19"/>
        <v/>
      </c>
      <c r="G426" s="69"/>
      <c r="H426" s="64"/>
      <c r="I426" s="60"/>
      <c r="J426" s="70"/>
      <c r="K426" s="82"/>
      <c r="L426" s="65"/>
      <c r="M426" s="65"/>
      <c r="N426" s="69"/>
      <c r="O426" s="69"/>
      <c r="P426" s="61"/>
      <c r="Q426" s="65"/>
      <c r="R426" s="61"/>
      <c r="S426" s="64"/>
      <c r="T426" s="61"/>
      <c r="U426" s="64"/>
      <c r="V426" s="61"/>
      <c r="W426" s="61"/>
      <c r="X426" s="61"/>
      <c r="Y426" s="64"/>
      <c r="Z426" s="190" t="str">
        <f t="shared" si="21"/>
        <v/>
      </c>
      <c r="AA426" s="191" t="str">
        <f t="shared" si="20"/>
        <v/>
      </c>
    </row>
    <row r="427" spans="1:27" x14ac:dyDescent="0.35">
      <c r="A427" s="149">
        <v>418</v>
      </c>
      <c r="B427" s="58"/>
      <c r="C427" s="58"/>
      <c r="D427" s="69"/>
      <c r="E427" s="69"/>
      <c r="F427" s="192" t="str">
        <f t="shared" si="19"/>
        <v/>
      </c>
      <c r="G427" s="69"/>
      <c r="H427" s="64"/>
      <c r="I427" s="60"/>
      <c r="J427" s="70"/>
      <c r="K427" s="82"/>
      <c r="L427" s="65"/>
      <c r="M427" s="65"/>
      <c r="N427" s="69"/>
      <c r="O427" s="69"/>
      <c r="P427" s="61"/>
      <c r="Q427" s="65"/>
      <c r="R427" s="61"/>
      <c r="S427" s="64"/>
      <c r="T427" s="61"/>
      <c r="U427" s="64"/>
      <c r="V427" s="61"/>
      <c r="W427" s="61"/>
      <c r="X427" s="61"/>
      <c r="Y427" s="64"/>
      <c r="Z427" s="190" t="str">
        <f t="shared" si="21"/>
        <v/>
      </c>
      <c r="AA427" s="191" t="str">
        <f t="shared" si="20"/>
        <v/>
      </c>
    </row>
    <row r="428" spans="1:27" x14ac:dyDescent="0.35">
      <c r="A428" s="149">
        <v>419</v>
      </c>
      <c r="B428" s="58"/>
      <c r="C428" s="58"/>
      <c r="D428" s="69"/>
      <c r="E428" s="69"/>
      <c r="F428" s="192" t="str">
        <f t="shared" si="19"/>
        <v/>
      </c>
      <c r="G428" s="69"/>
      <c r="H428" s="64"/>
      <c r="I428" s="60"/>
      <c r="J428" s="70"/>
      <c r="K428" s="82"/>
      <c r="L428" s="65"/>
      <c r="M428" s="65"/>
      <c r="N428" s="69"/>
      <c r="O428" s="69"/>
      <c r="P428" s="61"/>
      <c r="Q428" s="65"/>
      <c r="R428" s="61"/>
      <c r="S428" s="64"/>
      <c r="T428" s="61"/>
      <c r="U428" s="64"/>
      <c r="V428" s="61"/>
      <c r="W428" s="61"/>
      <c r="X428" s="61"/>
      <c r="Y428" s="64"/>
      <c r="Z428" s="190" t="str">
        <f t="shared" si="21"/>
        <v/>
      </c>
      <c r="AA428" s="191" t="str">
        <f t="shared" si="20"/>
        <v/>
      </c>
    </row>
    <row r="429" spans="1:27" x14ac:dyDescent="0.35">
      <c r="A429" s="149">
        <v>420</v>
      </c>
      <c r="B429" s="58"/>
      <c r="C429" s="58"/>
      <c r="D429" s="69"/>
      <c r="E429" s="69"/>
      <c r="F429" s="192" t="str">
        <f t="shared" si="19"/>
        <v/>
      </c>
      <c r="G429" s="69"/>
      <c r="H429" s="64"/>
      <c r="I429" s="60"/>
      <c r="J429" s="70"/>
      <c r="K429" s="82"/>
      <c r="L429" s="65"/>
      <c r="M429" s="65"/>
      <c r="N429" s="69"/>
      <c r="O429" s="69"/>
      <c r="P429" s="61"/>
      <c r="Q429" s="65"/>
      <c r="R429" s="61"/>
      <c r="S429" s="64"/>
      <c r="T429" s="61"/>
      <c r="U429" s="64"/>
      <c r="V429" s="61"/>
      <c r="W429" s="61"/>
      <c r="X429" s="61"/>
      <c r="Y429" s="64"/>
      <c r="Z429" s="190" t="str">
        <f t="shared" si="21"/>
        <v/>
      </c>
      <c r="AA429" s="191" t="str">
        <f t="shared" si="20"/>
        <v/>
      </c>
    </row>
    <row r="430" spans="1:27" x14ac:dyDescent="0.35">
      <c r="A430" s="149">
        <v>421</v>
      </c>
      <c r="B430" s="58"/>
      <c r="C430" s="58"/>
      <c r="D430" s="69"/>
      <c r="E430" s="69"/>
      <c r="F430" s="192" t="str">
        <f t="shared" si="19"/>
        <v/>
      </c>
      <c r="G430" s="69"/>
      <c r="H430" s="64"/>
      <c r="I430" s="60"/>
      <c r="J430" s="70"/>
      <c r="K430" s="82"/>
      <c r="L430" s="65"/>
      <c r="M430" s="65"/>
      <c r="N430" s="69"/>
      <c r="O430" s="69"/>
      <c r="P430" s="61"/>
      <c r="Q430" s="65"/>
      <c r="R430" s="61"/>
      <c r="S430" s="64"/>
      <c r="T430" s="61"/>
      <c r="U430" s="64"/>
      <c r="V430" s="61"/>
      <c r="W430" s="61"/>
      <c r="X430" s="61"/>
      <c r="Y430" s="64"/>
      <c r="Z430" s="190" t="str">
        <f t="shared" si="21"/>
        <v/>
      </c>
      <c r="AA430" s="191" t="str">
        <f t="shared" si="20"/>
        <v/>
      </c>
    </row>
    <row r="431" spans="1:27" x14ac:dyDescent="0.35">
      <c r="A431" s="149">
        <v>422</v>
      </c>
      <c r="B431" s="58"/>
      <c r="C431" s="58"/>
      <c r="D431" s="69"/>
      <c r="E431" s="69"/>
      <c r="F431" s="192" t="str">
        <f t="shared" si="19"/>
        <v/>
      </c>
      <c r="G431" s="69"/>
      <c r="H431" s="64"/>
      <c r="I431" s="60"/>
      <c r="J431" s="70"/>
      <c r="K431" s="82"/>
      <c r="L431" s="65"/>
      <c r="M431" s="65"/>
      <c r="N431" s="69"/>
      <c r="O431" s="69"/>
      <c r="P431" s="61"/>
      <c r="Q431" s="65"/>
      <c r="R431" s="61"/>
      <c r="S431" s="64"/>
      <c r="T431" s="61"/>
      <c r="U431" s="64"/>
      <c r="V431" s="61"/>
      <c r="W431" s="61"/>
      <c r="X431" s="61"/>
      <c r="Y431" s="64"/>
      <c r="Z431" s="190" t="str">
        <f t="shared" si="21"/>
        <v/>
      </c>
      <c r="AA431" s="191" t="str">
        <f t="shared" si="20"/>
        <v/>
      </c>
    </row>
    <row r="432" spans="1:27" x14ac:dyDescent="0.35">
      <c r="A432" s="149">
        <v>423</v>
      </c>
      <c r="B432" s="58"/>
      <c r="C432" s="58"/>
      <c r="D432" s="69"/>
      <c r="E432" s="69"/>
      <c r="F432" s="192" t="str">
        <f t="shared" si="19"/>
        <v/>
      </c>
      <c r="G432" s="69"/>
      <c r="H432" s="64"/>
      <c r="I432" s="60"/>
      <c r="J432" s="70"/>
      <c r="K432" s="82"/>
      <c r="L432" s="65"/>
      <c r="M432" s="65"/>
      <c r="N432" s="69"/>
      <c r="O432" s="69"/>
      <c r="P432" s="61"/>
      <c r="Q432" s="65"/>
      <c r="R432" s="61"/>
      <c r="S432" s="64"/>
      <c r="T432" s="61"/>
      <c r="U432" s="64"/>
      <c r="V432" s="61"/>
      <c r="W432" s="61"/>
      <c r="X432" s="61"/>
      <c r="Y432" s="64"/>
      <c r="Z432" s="190" t="str">
        <f t="shared" si="21"/>
        <v/>
      </c>
      <c r="AA432" s="191" t="str">
        <f t="shared" si="20"/>
        <v/>
      </c>
    </row>
    <row r="433" spans="1:27" x14ac:dyDescent="0.35">
      <c r="A433" s="149">
        <v>424</v>
      </c>
      <c r="B433" s="58"/>
      <c r="C433" s="58"/>
      <c r="D433" s="69"/>
      <c r="E433" s="69"/>
      <c r="F433" s="192" t="str">
        <f t="shared" si="19"/>
        <v/>
      </c>
      <c r="G433" s="69"/>
      <c r="H433" s="64"/>
      <c r="I433" s="60"/>
      <c r="J433" s="70"/>
      <c r="K433" s="82"/>
      <c r="L433" s="65"/>
      <c r="M433" s="65"/>
      <c r="N433" s="69"/>
      <c r="O433" s="69"/>
      <c r="P433" s="61"/>
      <c r="Q433" s="65"/>
      <c r="R433" s="61"/>
      <c r="S433" s="64"/>
      <c r="T433" s="61"/>
      <c r="U433" s="64"/>
      <c r="V433" s="61"/>
      <c r="W433" s="61"/>
      <c r="X433" s="61"/>
      <c r="Y433" s="64"/>
      <c r="Z433" s="190" t="str">
        <f t="shared" si="21"/>
        <v/>
      </c>
      <c r="AA433" s="191" t="str">
        <f t="shared" si="20"/>
        <v/>
      </c>
    </row>
    <row r="434" spans="1:27" x14ac:dyDescent="0.35">
      <c r="A434" s="149">
        <v>425</v>
      </c>
      <c r="B434" s="58"/>
      <c r="C434" s="58"/>
      <c r="D434" s="69"/>
      <c r="E434" s="69"/>
      <c r="F434" s="192" t="str">
        <f t="shared" si="19"/>
        <v/>
      </c>
      <c r="G434" s="69"/>
      <c r="H434" s="64"/>
      <c r="I434" s="60"/>
      <c r="J434" s="70"/>
      <c r="K434" s="82"/>
      <c r="L434" s="65"/>
      <c r="M434" s="65"/>
      <c r="N434" s="69"/>
      <c r="O434" s="69"/>
      <c r="P434" s="61"/>
      <c r="Q434" s="65"/>
      <c r="R434" s="61"/>
      <c r="S434" s="64"/>
      <c r="T434" s="61"/>
      <c r="U434" s="64"/>
      <c r="V434" s="61"/>
      <c r="W434" s="61"/>
      <c r="X434" s="61"/>
      <c r="Y434" s="64"/>
      <c r="Z434" s="190" t="str">
        <f t="shared" si="21"/>
        <v/>
      </c>
      <c r="AA434" s="191" t="str">
        <f t="shared" si="20"/>
        <v/>
      </c>
    </row>
    <row r="435" spans="1:27" x14ac:dyDescent="0.35">
      <c r="A435" s="149">
        <v>426</v>
      </c>
      <c r="B435" s="58"/>
      <c r="C435" s="58"/>
      <c r="D435" s="69"/>
      <c r="E435" s="69"/>
      <c r="F435" s="192" t="str">
        <f t="shared" si="19"/>
        <v/>
      </c>
      <c r="G435" s="69"/>
      <c r="H435" s="64"/>
      <c r="I435" s="60"/>
      <c r="J435" s="70"/>
      <c r="K435" s="82"/>
      <c r="L435" s="65"/>
      <c r="M435" s="65"/>
      <c r="N435" s="69"/>
      <c r="O435" s="69"/>
      <c r="P435" s="61"/>
      <c r="Q435" s="65"/>
      <c r="R435" s="61"/>
      <c r="S435" s="64"/>
      <c r="T435" s="61"/>
      <c r="U435" s="64"/>
      <c r="V435" s="61"/>
      <c r="W435" s="61"/>
      <c r="X435" s="61"/>
      <c r="Y435" s="64"/>
      <c r="Z435" s="190" t="str">
        <f t="shared" si="21"/>
        <v/>
      </c>
      <c r="AA435" s="191" t="str">
        <f t="shared" si="20"/>
        <v/>
      </c>
    </row>
    <row r="436" spans="1:27" x14ac:dyDescent="0.35">
      <c r="A436" s="149">
        <v>427</v>
      </c>
      <c r="B436" s="58"/>
      <c r="C436" s="58"/>
      <c r="D436" s="69"/>
      <c r="E436" s="69"/>
      <c r="F436" s="192" t="str">
        <f t="shared" si="19"/>
        <v/>
      </c>
      <c r="G436" s="69"/>
      <c r="H436" s="64"/>
      <c r="I436" s="60"/>
      <c r="J436" s="70"/>
      <c r="K436" s="82"/>
      <c r="L436" s="65"/>
      <c r="M436" s="65"/>
      <c r="N436" s="69"/>
      <c r="O436" s="69"/>
      <c r="P436" s="61"/>
      <c r="Q436" s="65"/>
      <c r="R436" s="61"/>
      <c r="S436" s="64"/>
      <c r="T436" s="61"/>
      <c r="U436" s="64"/>
      <c r="V436" s="61"/>
      <c r="W436" s="61"/>
      <c r="X436" s="61"/>
      <c r="Y436" s="64"/>
      <c r="Z436" s="190" t="str">
        <f t="shared" si="21"/>
        <v/>
      </c>
      <c r="AA436" s="191" t="str">
        <f t="shared" si="20"/>
        <v/>
      </c>
    </row>
    <row r="437" spans="1:27" x14ac:dyDescent="0.35">
      <c r="A437" s="149">
        <v>428</v>
      </c>
      <c r="B437" s="58"/>
      <c r="C437" s="58"/>
      <c r="D437" s="69"/>
      <c r="E437" s="69"/>
      <c r="F437" s="192" t="str">
        <f t="shared" si="19"/>
        <v/>
      </c>
      <c r="G437" s="69"/>
      <c r="H437" s="64"/>
      <c r="I437" s="60"/>
      <c r="J437" s="70"/>
      <c r="K437" s="82"/>
      <c r="L437" s="65"/>
      <c r="M437" s="65"/>
      <c r="N437" s="69"/>
      <c r="O437" s="69"/>
      <c r="P437" s="61"/>
      <c r="Q437" s="65"/>
      <c r="R437" s="61"/>
      <c r="S437" s="64"/>
      <c r="T437" s="61"/>
      <c r="U437" s="64"/>
      <c r="V437" s="61"/>
      <c r="W437" s="61"/>
      <c r="X437" s="61"/>
      <c r="Y437" s="64"/>
      <c r="Z437" s="190" t="str">
        <f t="shared" si="21"/>
        <v/>
      </c>
      <c r="AA437" s="191" t="str">
        <f t="shared" si="20"/>
        <v/>
      </c>
    </row>
    <row r="438" spans="1:27" x14ac:dyDescent="0.35">
      <c r="A438" s="149">
        <v>429</v>
      </c>
      <c r="B438" s="58"/>
      <c r="C438" s="58"/>
      <c r="D438" s="69"/>
      <c r="E438" s="69"/>
      <c r="F438" s="192" t="str">
        <f t="shared" si="19"/>
        <v/>
      </c>
      <c r="G438" s="69"/>
      <c r="H438" s="64"/>
      <c r="I438" s="60"/>
      <c r="J438" s="70"/>
      <c r="K438" s="82"/>
      <c r="L438" s="65"/>
      <c r="M438" s="65"/>
      <c r="N438" s="69"/>
      <c r="O438" s="69"/>
      <c r="P438" s="61"/>
      <c r="Q438" s="65"/>
      <c r="R438" s="61"/>
      <c r="S438" s="64"/>
      <c r="T438" s="61"/>
      <c r="U438" s="64"/>
      <c r="V438" s="61"/>
      <c r="W438" s="61"/>
      <c r="X438" s="61"/>
      <c r="Y438" s="64"/>
      <c r="Z438" s="190" t="str">
        <f t="shared" si="21"/>
        <v/>
      </c>
      <c r="AA438" s="191" t="str">
        <f t="shared" si="20"/>
        <v/>
      </c>
    </row>
    <row r="439" spans="1:27" x14ac:dyDescent="0.35">
      <c r="A439" s="149">
        <v>430</v>
      </c>
      <c r="B439" s="58"/>
      <c r="C439" s="58"/>
      <c r="D439" s="69"/>
      <c r="E439" s="69"/>
      <c r="F439" s="192" t="str">
        <f t="shared" si="19"/>
        <v/>
      </c>
      <c r="G439" s="69"/>
      <c r="H439" s="64"/>
      <c r="I439" s="60"/>
      <c r="J439" s="70"/>
      <c r="K439" s="82"/>
      <c r="L439" s="65"/>
      <c r="M439" s="65"/>
      <c r="N439" s="69"/>
      <c r="O439" s="69"/>
      <c r="P439" s="61"/>
      <c r="Q439" s="65"/>
      <c r="R439" s="61"/>
      <c r="S439" s="64"/>
      <c r="T439" s="61"/>
      <c r="U439" s="64"/>
      <c r="V439" s="61"/>
      <c r="W439" s="61"/>
      <c r="X439" s="61"/>
      <c r="Y439" s="64"/>
      <c r="Z439" s="190" t="str">
        <f t="shared" si="21"/>
        <v/>
      </c>
      <c r="AA439" s="191" t="str">
        <f t="shared" si="20"/>
        <v/>
      </c>
    </row>
    <row r="440" spans="1:27" x14ac:dyDescent="0.35">
      <c r="A440" s="149">
        <v>431</v>
      </c>
      <c r="B440" s="58"/>
      <c r="C440" s="58"/>
      <c r="D440" s="69"/>
      <c r="E440" s="69"/>
      <c r="F440" s="192" t="str">
        <f t="shared" si="19"/>
        <v/>
      </c>
      <c r="G440" s="69"/>
      <c r="H440" s="64"/>
      <c r="I440" s="60"/>
      <c r="J440" s="70"/>
      <c r="K440" s="82"/>
      <c r="L440" s="65"/>
      <c r="M440" s="65"/>
      <c r="N440" s="69"/>
      <c r="O440" s="69"/>
      <c r="P440" s="61"/>
      <c r="Q440" s="65"/>
      <c r="R440" s="61"/>
      <c r="S440" s="64"/>
      <c r="T440" s="61"/>
      <c r="U440" s="64"/>
      <c r="V440" s="61"/>
      <c r="W440" s="61"/>
      <c r="X440" s="61"/>
      <c r="Y440" s="64"/>
      <c r="Z440" s="190" t="str">
        <f t="shared" si="21"/>
        <v/>
      </c>
      <c r="AA440" s="191" t="str">
        <f t="shared" si="20"/>
        <v/>
      </c>
    </row>
    <row r="441" spans="1:27" x14ac:dyDescent="0.35">
      <c r="A441" s="149">
        <v>432</v>
      </c>
      <c r="B441" s="58"/>
      <c r="C441" s="58"/>
      <c r="D441" s="69"/>
      <c r="E441" s="69"/>
      <c r="F441" s="192" t="str">
        <f t="shared" si="19"/>
        <v/>
      </c>
      <c r="G441" s="69"/>
      <c r="H441" s="64"/>
      <c r="I441" s="60"/>
      <c r="J441" s="70"/>
      <c r="K441" s="82"/>
      <c r="L441" s="65"/>
      <c r="M441" s="65"/>
      <c r="N441" s="69"/>
      <c r="O441" s="69"/>
      <c r="P441" s="61"/>
      <c r="Q441" s="65"/>
      <c r="R441" s="61"/>
      <c r="S441" s="64"/>
      <c r="T441" s="61"/>
      <c r="U441" s="64"/>
      <c r="V441" s="61"/>
      <c r="W441" s="61"/>
      <c r="X441" s="61"/>
      <c r="Y441" s="64"/>
      <c r="Z441" s="190" t="str">
        <f t="shared" si="21"/>
        <v/>
      </c>
      <c r="AA441" s="191" t="str">
        <f t="shared" si="20"/>
        <v/>
      </c>
    </row>
    <row r="442" spans="1:27" x14ac:dyDescent="0.35">
      <c r="A442" s="149">
        <v>433</v>
      </c>
      <c r="B442" s="58"/>
      <c r="C442" s="58"/>
      <c r="D442" s="69"/>
      <c r="E442" s="69"/>
      <c r="F442" s="192" t="str">
        <f t="shared" si="19"/>
        <v/>
      </c>
      <c r="G442" s="69"/>
      <c r="H442" s="64"/>
      <c r="I442" s="60"/>
      <c r="J442" s="70"/>
      <c r="K442" s="82"/>
      <c r="L442" s="65"/>
      <c r="M442" s="65"/>
      <c r="N442" s="69"/>
      <c r="O442" s="69"/>
      <c r="P442" s="61"/>
      <c r="Q442" s="65"/>
      <c r="R442" s="61"/>
      <c r="S442" s="64"/>
      <c r="T442" s="61"/>
      <c r="U442" s="64"/>
      <c r="V442" s="61"/>
      <c r="W442" s="61"/>
      <c r="X442" s="61"/>
      <c r="Y442" s="64"/>
      <c r="Z442" s="190" t="str">
        <f t="shared" si="21"/>
        <v/>
      </c>
      <c r="AA442" s="191" t="str">
        <f t="shared" si="20"/>
        <v/>
      </c>
    </row>
    <row r="443" spans="1:27" x14ac:dyDescent="0.35">
      <c r="A443" s="149">
        <v>434</v>
      </c>
      <c r="B443" s="58"/>
      <c r="C443" s="58"/>
      <c r="D443" s="69"/>
      <c r="E443" s="69"/>
      <c r="F443" s="192" t="str">
        <f t="shared" si="19"/>
        <v/>
      </c>
      <c r="G443" s="69"/>
      <c r="H443" s="64"/>
      <c r="I443" s="60"/>
      <c r="J443" s="70"/>
      <c r="K443" s="82"/>
      <c r="L443" s="65"/>
      <c r="M443" s="65"/>
      <c r="N443" s="69"/>
      <c r="O443" s="69"/>
      <c r="P443" s="61"/>
      <c r="Q443" s="65"/>
      <c r="R443" s="61"/>
      <c r="S443" s="64"/>
      <c r="T443" s="61"/>
      <c r="U443" s="64"/>
      <c r="V443" s="61"/>
      <c r="W443" s="61"/>
      <c r="X443" s="61"/>
      <c r="Y443" s="64"/>
      <c r="Z443" s="190" t="str">
        <f t="shared" si="21"/>
        <v/>
      </c>
      <c r="AA443" s="191" t="str">
        <f t="shared" si="20"/>
        <v/>
      </c>
    </row>
    <row r="444" spans="1:27" x14ac:dyDescent="0.35">
      <c r="A444" s="149">
        <v>435</v>
      </c>
      <c r="B444" s="58"/>
      <c r="C444" s="58"/>
      <c r="D444" s="69"/>
      <c r="E444" s="69"/>
      <c r="F444" s="192" t="str">
        <f t="shared" si="19"/>
        <v/>
      </c>
      <c r="G444" s="69"/>
      <c r="H444" s="64"/>
      <c r="I444" s="60"/>
      <c r="J444" s="70"/>
      <c r="K444" s="82"/>
      <c r="L444" s="65"/>
      <c r="M444" s="65"/>
      <c r="N444" s="69"/>
      <c r="O444" s="69"/>
      <c r="P444" s="61"/>
      <c r="Q444" s="65"/>
      <c r="R444" s="61"/>
      <c r="S444" s="64"/>
      <c r="T444" s="61"/>
      <c r="U444" s="64"/>
      <c r="V444" s="61"/>
      <c r="W444" s="61"/>
      <c r="X444" s="61"/>
      <c r="Y444" s="64"/>
      <c r="Z444" s="190" t="str">
        <f t="shared" si="21"/>
        <v/>
      </c>
      <c r="AA444" s="191" t="str">
        <f t="shared" si="20"/>
        <v/>
      </c>
    </row>
    <row r="445" spans="1:27" x14ac:dyDescent="0.35">
      <c r="A445" s="149">
        <v>436</v>
      </c>
      <c r="B445" s="58"/>
      <c r="C445" s="58"/>
      <c r="D445" s="69"/>
      <c r="E445" s="69"/>
      <c r="F445" s="192" t="str">
        <f t="shared" si="19"/>
        <v/>
      </c>
      <c r="G445" s="69"/>
      <c r="H445" s="64"/>
      <c r="I445" s="60"/>
      <c r="J445" s="70"/>
      <c r="K445" s="82"/>
      <c r="L445" s="65"/>
      <c r="M445" s="65"/>
      <c r="N445" s="69"/>
      <c r="O445" s="69"/>
      <c r="P445" s="61"/>
      <c r="Q445" s="65"/>
      <c r="R445" s="61"/>
      <c r="S445" s="64"/>
      <c r="T445" s="61"/>
      <c r="U445" s="64"/>
      <c r="V445" s="61"/>
      <c r="W445" s="61"/>
      <c r="X445" s="61"/>
      <c r="Y445" s="64"/>
      <c r="Z445" s="190" t="str">
        <f t="shared" si="21"/>
        <v/>
      </c>
      <c r="AA445" s="191" t="str">
        <f t="shared" si="20"/>
        <v/>
      </c>
    </row>
    <row r="446" spans="1:27" x14ac:dyDescent="0.35">
      <c r="A446" s="149">
        <v>437</v>
      </c>
      <c r="B446" s="58"/>
      <c r="C446" s="58"/>
      <c r="D446" s="69"/>
      <c r="E446" s="69"/>
      <c r="F446" s="192" t="str">
        <f t="shared" si="19"/>
        <v/>
      </c>
      <c r="G446" s="69"/>
      <c r="H446" s="64"/>
      <c r="I446" s="60"/>
      <c r="J446" s="70"/>
      <c r="K446" s="82"/>
      <c r="L446" s="65"/>
      <c r="M446" s="65"/>
      <c r="N446" s="69"/>
      <c r="O446" s="69"/>
      <c r="P446" s="61"/>
      <c r="Q446" s="65"/>
      <c r="R446" s="61"/>
      <c r="S446" s="64"/>
      <c r="T446" s="61"/>
      <c r="U446" s="64"/>
      <c r="V446" s="61"/>
      <c r="W446" s="61"/>
      <c r="X446" s="61"/>
      <c r="Y446" s="64"/>
      <c r="Z446" s="190" t="str">
        <f t="shared" si="21"/>
        <v/>
      </c>
      <c r="AA446" s="191" t="str">
        <f t="shared" si="20"/>
        <v/>
      </c>
    </row>
    <row r="447" spans="1:27" x14ac:dyDescent="0.35">
      <c r="A447" s="149">
        <v>438</v>
      </c>
      <c r="B447" s="58"/>
      <c r="C447" s="58"/>
      <c r="D447" s="69"/>
      <c r="E447" s="69"/>
      <c r="F447" s="192" t="str">
        <f t="shared" si="19"/>
        <v/>
      </c>
      <c r="G447" s="69"/>
      <c r="H447" s="64"/>
      <c r="I447" s="60"/>
      <c r="J447" s="70"/>
      <c r="K447" s="82"/>
      <c r="L447" s="65"/>
      <c r="M447" s="65"/>
      <c r="N447" s="69"/>
      <c r="O447" s="69"/>
      <c r="P447" s="61"/>
      <c r="Q447" s="65"/>
      <c r="R447" s="61"/>
      <c r="S447" s="64"/>
      <c r="T447" s="61"/>
      <c r="U447" s="64"/>
      <c r="V447" s="61"/>
      <c r="W447" s="61"/>
      <c r="X447" s="61"/>
      <c r="Y447" s="64"/>
      <c r="Z447" s="190" t="str">
        <f t="shared" si="21"/>
        <v/>
      </c>
      <c r="AA447" s="191" t="str">
        <f t="shared" si="20"/>
        <v/>
      </c>
    </row>
    <row r="448" spans="1:27" x14ac:dyDescent="0.35">
      <c r="A448" s="149">
        <v>439</v>
      </c>
      <c r="B448" s="58"/>
      <c r="C448" s="58"/>
      <c r="D448" s="69"/>
      <c r="E448" s="69"/>
      <c r="F448" s="192" t="str">
        <f t="shared" si="19"/>
        <v/>
      </c>
      <c r="G448" s="69"/>
      <c r="H448" s="64"/>
      <c r="I448" s="60"/>
      <c r="J448" s="70"/>
      <c r="K448" s="82"/>
      <c r="L448" s="65"/>
      <c r="M448" s="65"/>
      <c r="N448" s="69"/>
      <c r="O448" s="69"/>
      <c r="P448" s="61"/>
      <c r="Q448" s="65"/>
      <c r="R448" s="61"/>
      <c r="S448" s="64"/>
      <c r="T448" s="61"/>
      <c r="U448" s="64"/>
      <c r="V448" s="61"/>
      <c r="W448" s="61"/>
      <c r="X448" s="61"/>
      <c r="Y448" s="64"/>
      <c r="Z448" s="190" t="str">
        <f t="shared" si="21"/>
        <v/>
      </c>
      <c r="AA448" s="191" t="str">
        <f t="shared" si="20"/>
        <v/>
      </c>
    </row>
    <row r="449" spans="1:27" x14ac:dyDescent="0.35">
      <c r="A449" s="149">
        <v>440</v>
      </c>
      <c r="B449" s="58"/>
      <c r="C449" s="58"/>
      <c r="D449" s="69"/>
      <c r="E449" s="69"/>
      <c r="F449" s="192" t="str">
        <f t="shared" si="19"/>
        <v/>
      </c>
      <c r="G449" s="69"/>
      <c r="H449" s="64"/>
      <c r="I449" s="60"/>
      <c r="J449" s="70"/>
      <c r="K449" s="82"/>
      <c r="L449" s="65"/>
      <c r="M449" s="65"/>
      <c r="N449" s="69"/>
      <c r="O449" s="69"/>
      <c r="P449" s="61"/>
      <c r="Q449" s="65"/>
      <c r="R449" s="61"/>
      <c r="S449" s="64"/>
      <c r="T449" s="61"/>
      <c r="U449" s="64"/>
      <c r="V449" s="61"/>
      <c r="W449" s="61"/>
      <c r="X449" s="61"/>
      <c r="Y449" s="64"/>
      <c r="Z449" s="190" t="str">
        <f t="shared" si="21"/>
        <v/>
      </c>
      <c r="AA449" s="191" t="str">
        <f t="shared" si="20"/>
        <v/>
      </c>
    </row>
    <row r="450" spans="1:27" x14ac:dyDescent="0.35">
      <c r="A450" s="149">
        <v>441</v>
      </c>
      <c r="B450" s="58"/>
      <c r="C450" s="58"/>
      <c r="D450" s="69"/>
      <c r="E450" s="69"/>
      <c r="F450" s="192" t="str">
        <f t="shared" si="19"/>
        <v/>
      </c>
      <c r="G450" s="69"/>
      <c r="H450" s="64"/>
      <c r="I450" s="60"/>
      <c r="J450" s="70"/>
      <c r="K450" s="82"/>
      <c r="L450" s="65"/>
      <c r="M450" s="65"/>
      <c r="N450" s="69"/>
      <c r="O450" s="69"/>
      <c r="P450" s="61"/>
      <c r="Q450" s="65"/>
      <c r="R450" s="61"/>
      <c r="S450" s="64"/>
      <c r="T450" s="61"/>
      <c r="U450" s="64"/>
      <c r="V450" s="61"/>
      <c r="W450" s="61"/>
      <c r="X450" s="61"/>
      <c r="Y450" s="64"/>
      <c r="Z450" s="190" t="str">
        <f t="shared" si="21"/>
        <v/>
      </c>
      <c r="AA450" s="191" t="str">
        <f t="shared" si="20"/>
        <v/>
      </c>
    </row>
    <row r="451" spans="1:27" x14ac:dyDescent="0.35">
      <c r="A451" s="149">
        <v>442</v>
      </c>
      <c r="B451" s="58"/>
      <c r="C451" s="58"/>
      <c r="D451" s="69"/>
      <c r="E451" s="69"/>
      <c r="F451" s="192" t="str">
        <f t="shared" si="19"/>
        <v/>
      </c>
      <c r="G451" s="69"/>
      <c r="H451" s="64"/>
      <c r="I451" s="60"/>
      <c r="J451" s="70"/>
      <c r="K451" s="82"/>
      <c r="L451" s="65"/>
      <c r="M451" s="65"/>
      <c r="N451" s="69"/>
      <c r="O451" s="69"/>
      <c r="P451" s="61"/>
      <c r="Q451" s="65"/>
      <c r="R451" s="61"/>
      <c r="S451" s="64"/>
      <c r="T451" s="61"/>
      <c r="U451" s="64"/>
      <c r="V451" s="61"/>
      <c r="W451" s="61"/>
      <c r="X451" s="61"/>
      <c r="Y451" s="64"/>
      <c r="Z451" s="190" t="str">
        <f t="shared" si="21"/>
        <v/>
      </c>
      <c r="AA451" s="191" t="str">
        <f t="shared" si="20"/>
        <v/>
      </c>
    </row>
    <row r="452" spans="1:27" x14ac:dyDescent="0.35">
      <c r="A452" s="149">
        <v>443</v>
      </c>
      <c r="B452" s="58"/>
      <c r="C452" s="58"/>
      <c r="D452" s="69"/>
      <c r="E452" s="69"/>
      <c r="F452" s="192" t="str">
        <f t="shared" si="19"/>
        <v/>
      </c>
      <c r="G452" s="69"/>
      <c r="H452" s="64"/>
      <c r="I452" s="60"/>
      <c r="J452" s="70"/>
      <c r="K452" s="82"/>
      <c r="L452" s="65"/>
      <c r="M452" s="65"/>
      <c r="N452" s="69"/>
      <c r="O452" s="69"/>
      <c r="P452" s="61"/>
      <c r="Q452" s="65"/>
      <c r="R452" s="61"/>
      <c r="S452" s="64"/>
      <c r="T452" s="61"/>
      <c r="U452" s="64"/>
      <c r="V452" s="61"/>
      <c r="W452" s="61"/>
      <c r="X452" s="61"/>
      <c r="Y452" s="64"/>
      <c r="Z452" s="190" t="str">
        <f t="shared" si="21"/>
        <v/>
      </c>
      <c r="AA452" s="191" t="str">
        <f t="shared" si="20"/>
        <v/>
      </c>
    </row>
    <row r="453" spans="1:27" x14ac:dyDescent="0.35">
      <c r="A453" s="149">
        <v>444</v>
      </c>
      <c r="B453" s="58"/>
      <c r="C453" s="58"/>
      <c r="D453" s="69"/>
      <c r="E453" s="69"/>
      <c r="F453" s="192" t="str">
        <f t="shared" si="19"/>
        <v/>
      </c>
      <c r="G453" s="69"/>
      <c r="H453" s="64"/>
      <c r="I453" s="60"/>
      <c r="J453" s="70"/>
      <c r="K453" s="82"/>
      <c r="L453" s="65"/>
      <c r="M453" s="65"/>
      <c r="N453" s="69"/>
      <c r="O453" s="69"/>
      <c r="P453" s="61"/>
      <c r="Q453" s="65"/>
      <c r="R453" s="61"/>
      <c r="S453" s="64"/>
      <c r="T453" s="61"/>
      <c r="U453" s="64"/>
      <c r="V453" s="61"/>
      <c r="W453" s="61"/>
      <c r="X453" s="61"/>
      <c r="Y453" s="64"/>
      <c r="Z453" s="190" t="str">
        <f t="shared" si="21"/>
        <v/>
      </c>
      <c r="AA453" s="191" t="str">
        <f t="shared" si="20"/>
        <v/>
      </c>
    </row>
    <row r="454" spans="1:27" x14ac:dyDescent="0.35">
      <c r="A454" s="149">
        <v>445</v>
      </c>
      <c r="B454" s="58"/>
      <c r="C454" s="58"/>
      <c r="D454" s="69"/>
      <c r="E454" s="69"/>
      <c r="F454" s="192" t="str">
        <f t="shared" si="19"/>
        <v/>
      </c>
      <c r="G454" s="69"/>
      <c r="H454" s="64"/>
      <c r="I454" s="60"/>
      <c r="J454" s="70"/>
      <c r="K454" s="82"/>
      <c r="L454" s="65"/>
      <c r="M454" s="65"/>
      <c r="N454" s="69"/>
      <c r="O454" s="69"/>
      <c r="P454" s="61"/>
      <c r="Q454" s="65"/>
      <c r="R454" s="61"/>
      <c r="S454" s="64"/>
      <c r="T454" s="61"/>
      <c r="U454" s="64"/>
      <c r="V454" s="61"/>
      <c r="W454" s="61"/>
      <c r="X454" s="61"/>
      <c r="Y454" s="64"/>
      <c r="Z454" s="190" t="str">
        <f t="shared" si="21"/>
        <v/>
      </c>
      <c r="AA454" s="191" t="str">
        <f t="shared" si="20"/>
        <v/>
      </c>
    </row>
    <row r="455" spans="1:27" x14ac:dyDescent="0.35">
      <c r="A455" s="149">
        <v>446</v>
      </c>
      <c r="B455" s="58"/>
      <c r="C455" s="58"/>
      <c r="D455" s="69"/>
      <c r="E455" s="69"/>
      <c r="F455" s="192" t="str">
        <f t="shared" si="19"/>
        <v/>
      </c>
      <c r="G455" s="69"/>
      <c r="H455" s="64"/>
      <c r="I455" s="60"/>
      <c r="J455" s="70"/>
      <c r="K455" s="82"/>
      <c r="L455" s="65"/>
      <c r="M455" s="65"/>
      <c r="N455" s="69"/>
      <c r="O455" s="69"/>
      <c r="P455" s="61"/>
      <c r="Q455" s="65"/>
      <c r="R455" s="61"/>
      <c r="S455" s="64"/>
      <c r="T455" s="61"/>
      <c r="U455" s="64"/>
      <c r="V455" s="61"/>
      <c r="W455" s="61"/>
      <c r="X455" s="61"/>
      <c r="Y455" s="64"/>
      <c r="Z455" s="190" t="str">
        <f t="shared" si="21"/>
        <v/>
      </c>
      <c r="AA455" s="191" t="str">
        <f t="shared" si="20"/>
        <v/>
      </c>
    </row>
    <row r="456" spans="1:27" x14ac:dyDescent="0.35">
      <c r="A456" s="149">
        <v>447</v>
      </c>
      <c r="B456" s="58"/>
      <c r="C456" s="58"/>
      <c r="D456" s="69"/>
      <c r="E456" s="69"/>
      <c r="F456" s="192" t="str">
        <f t="shared" si="19"/>
        <v/>
      </c>
      <c r="G456" s="69"/>
      <c r="H456" s="64"/>
      <c r="I456" s="60"/>
      <c r="J456" s="70"/>
      <c r="K456" s="82"/>
      <c r="L456" s="65"/>
      <c r="M456" s="65"/>
      <c r="N456" s="69"/>
      <c r="O456" s="69"/>
      <c r="P456" s="61"/>
      <c r="Q456" s="65"/>
      <c r="R456" s="61"/>
      <c r="S456" s="64"/>
      <c r="T456" s="61"/>
      <c r="U456" s="64"/>
      <c r="V456" s="61"/>
      <c r="W456" s="61"/>
      <c r="X456" s="61"/>
      <c r="Y456" s="64"/>
      <c r="Z456" s="190" t="str">
        <f t="shared" si="21"/>
        <v/>
      </c>
      <c r="AA456" s="191" t="str">
        <f t="shared" si="20"/>
        <v/>
      </c>
    </row>
    <row r="457" spans="1:27" x14ac:dyDescent="0.35">
      <c r="A457" s="149">
        <v>448</v>
      </c>
      <c r="B457" s="58"/>
      <c r="C457" s="58"/>
      <c r="D457" s="69"/>
      <c r="E457" s="69"/>
      <c r="F457" s="192" t="str">
        <f t="shared" si="19"/>
        <v/>
      </c>
      <c r="G457" s="69"/>
      <c r="H457" s="64"/>
      <c r="I457" s="60"/>
      <c r="J457" s="70"/>
      <c r="K457" s="82"/>
      <c r="L457" s="65"/>
      <c r="M457" s="65"/>
      <c r="N457" s="69"/>
      <c r="O457" s="69"/>
      <c r="P457" s="61"/>
      <c r="Q457" s="65"/>
      <c r="R457" s="61"/>
      <c r="S457" s="64"/>
      <c r="T457" s="61"/>
      <c r="U457" s="64"/>
      <c r="V457" s="61"/>
      <c r="W457" s="61"/>
      <c r="X457" s="61"/>
      <c r="Y457" s="64"/>
      <c r="Z457" s="190" t="str">
        <f t="shared" si="21"/>
        <v/>
      </c>
      <c r="AA457" s="191" t="str">
        <f t="shared" si="20"/>
        <v/>
      </c>
    </row>
    <row r="458" spans="1:27" x14ac:dyDescent="0.35">
      <c r="A458" s="149">
        <v>449</v>
      </c>
      <c r="B458" s="58"/>
      <c r="C458" s="58"/>
      <c r="D458" s="69"/>
      <c r="E458" s="69"/>
      <c r="F458" s="192" t="str">
        <f t="shared" si="19"/>
        <v/>
      </c>
      <c r="G458" s="69"/>
      <c r="H458" s="64"/>
      <c r="I458" s="60"/>
      <c r="J458" s="70"/>
      <c r="K458" s="82"/>
      <c r="L458" s="65"/>
      <c r="M458" s="65"/>
      <c r="N458" s="69"/>
      <c r="O458" s="69"/>
      <c r="P458" s="61"/>
      <c r="Q458" s="65"/>
      <c r="R458" s="61"/>
      <c r="S458" s="64"/>
      <c r="T458" s="61"/>
      <c r="U458" s="64"/>
      <c r="V458" s="61"/>
      <c r="W458" s="61"/>
      <c r="X458" s="61"/>
      <c r="Y458" s="64"/>
      <c r="Z458" s="190" t="str">
        <f t="shared" si="21"/>
        <v/>
      </c>
      <c r="AA458" s="191" t="str">
        <f t="shared" si="20"/>
        <v/>
      </c>
    </row>
    <row r="459" spans="1:27" x14ac:dyDescent="0.35">
      <c r="A459" s="149">
        <v>450</v>
      </c>
      <c r="B459" s="58"/>
      <c r="C459" s="58"/>
      <c r="D459" s="69"/>
      <c r="E459" s="69"/>
      <c r="F459" s="192" t="str">
        <f t="shared" ref="F459:F522" si="22">IF(ISBLANK(B459),"",E459-D459+1)</f>
        <v/>
      </c>
      <c r="G459" s="69"/>
      <c r="H459" s="64"/>
      <c r="I459" s="60"/>
      <c r="J459" s="70"/>
      <c r="K459" s="82"/>
      <c r="L459" s="65"/>
      <c r="M459" s="65"/>
      <c r="N459" s="69"/>
      <c r="O459" s="69"/>
      <c r="P459" s="61"/>
      <c r="Q459" s="65"/>
      <c r="R459" s="61"/>
      <c r="S459" s="64"/>
      <c r="T459" s="61"/>
      <c r="U459" s="64"/>
      <c r="V459" s="61"/>
      <c r="W459" s="61"/>
      <c r="X459" s="61"/>
      <c r="Y459" s="64"/>
      <c r="Z459" s="190" t="str">
        <f t="shared" si="21"/>
        <v/>
      </c>
      <c r="AA459" s="191" t="str">
        <f t="shared" ref="AA459:AA522" si="23">IF(ISBLANK(B459),"",IF(I459="scm/m",F459*(H459*Z459*(IF(K459="Monitored using continuous emissions monitoring systems (CEMS)",L459,P459)/100)*0.6776*1*1440*(1/1000)),F459*(H459*Z459*(IF(K459="Monitored using continuous emissions monitoring systems (CEMS)",L459,P459)/100)*0.6776*(288.706/R459)*(T459/101325)*1440*(1/1000))))</f>
        <v/>
      </c>
    </row>
    <row r="460" spans="1:27" x14ac:dyDescent="0.35">
      <c r="A460" s="149">
        <v>451</v>
      </c>
      <c r="B460" s="58"/>
      <c r="C460" s="58"/>
      <c r="D460" s="69"/>
      <c r="E460" s="69"/>
      <c r="F460" s="192" t="str">
        <f t="shared" si="22"/>
        <v/>
      </c>
      <c r="G460" s="69"/>
      <c r="H460" s="64"/>
      <c r="I460" s="60"/>
      <c r="J460" s="70"/>
      <c r="K460" s="82"/>
      <c r="L460" s="65"/>
      <c r="M460" s="65"/>
      <c r="N460" s="69"/>
      <c r="O460" s="69"/>
      <c r="P460" s="61"/>
      <c r="Q460" s="65"/>
      <c r="R460" s="61"/>
      <c r="S460" s="64"/>
      <c r="T460" s="61"/>
      <c r="U460" s="64"/>
      <c r="V460" s="61"/>
      <c r="W460" s="61"/>
      <c r="X460" s="61"/>
      <c r="Y460" s="64"/>
      <c r="Z460" s="190" t="str">
        <f t="shared" si="21"/>
        <v/>
      </c>
      <c r="AA460" s="191" t="str">
        <f t="shared" si="23"/>
        <v/>
      </c>
    </row>
    <row r="461" spans="1:27" x14ac:dyDescent="0.35">
      <c r="A461" s="149">
        <v>452</v>
      </c>
      <c r="B461" s="58"/>
      <c r="C461" s="58"/>
      <c r="D461" s="69"/>
      <c r="E461" s="69"/>
      <c r="F461" s="192" t="str">
        <f t="shared" si="22"/>
        <v/>
      </c>
      <c r="G461" s="69"/>
      <c r="H461" s="64"/>
      <c r="I461" s="60"/>
      <c r="J461" s="70"/>
      <c r="K461" s="82"/>
      <c r="L461" s="65"/>
      <c r="M461" s="65"/>
      <c r="N461" s="69"/>
      <c r="O461" s="69"/>
      <c r="P461" s="61"/>
      <c r="Q461" s="65"/>
      <c r="R461" s="61"/>
      <c r="S461" s="64"/>
      <c r="T461" s="61"/>
      <c r="U461" s="64"/>
      <c r="V461" s="61"/>
      <c r="W461" s="61"/>
      <c r="X461" s="61"/>
      <c r="Y461" s="64"/>
      <c r="Z461" s="190" t="str">
        <f t="shared" si="21"/>
        <v/>
      </c>
      <c r="AA461" s="191" t="str">
        <f t="shared" si="23"/>
        <v/>
      </c>
    </row>
    <row r="462" spans="1:27" x14ac:dyDescent="0.35">
      <c r="A462" s="149">
        <v>453</v>
      </c>
      <c r="B462" s="58"/>
      <c r="C462" s="58"/>
      <c r="D462" s="69"/>
      <c r="E462" s="69"/>
      <c r="F462" s="192" t="str">
        <f t="shared" si="22"/>
        <v/>
      </c>
      <c r="G462" s="69"/>
      <c r="H462" s="64"/>
      <c r="I462" s="60"/>
      <c r="J462" s="70"/>
      <c r="K462" s="82"/>
      <c r="L462" s="65"/>
      <c r="M462" s="65"/>
      <c r="N462" s="69"/>
      <c r="O462" s="69"/>
      <c r="P462" s="61"/>
      <c r="Q462" s="65"/>
      <c r="R462" s="61"/>
      <c r="S462" s="64"/>
      <c r="T462" s="61"/>
      <c r="U462" s="64"/>
      <c r="V462" s="61"/>
      <c r="W462" s="61"/>
      <c r="X462" s="61"/>
      <c r="Y462" s="64"/>
      <c r="Z462" s="190" t="str">
        <f t="shared" ref="Z462:Z525" si="24">IF(ISBLANK(B462),"",IF(X462=0,1,(IF(V462="Flow rate was measured on a dry basis and CH4 concentration was measured on a wet basis",1/(1-X462),1-X462))))</f>
        <v/>
      </c>
      <c r="AA462" s="191" t="str">
        <f t="shared" si="23"/>
        <v/>
      </c>
    </row>
    <row r="463" spans="1:27" x14ac:dyDescent="0.35">
      <c r="A463" s="149">
        <v>454</v>
      </c>
      <c r="B463" s="58"/>
      <c r="C463" s="58"/>
      <c r="D463" s="69"/>
      <c r="E463" s="69"/>
      <c r="F463" s="192" t="str">
        <f t="shared" si="22"/>
        <v/>
      </c>
      <c r="G463" s="69"/>
      <c r="H463" s="64"/>
      <c r="I463" s="60"/>
      <c r="J463" s="70"/>
      <c r="K463" s="82"/>
      <c r="L463" s="65"/>
      <c r="M463" s="65"/>
      <c r="N463" s="69"/>
      <c r="O463" s="69"/>
      <c r="P463" s="61"/>
      <c r="Q463" s="65"/>
      <c r="R463" s="61"/>
      <c r="S463" s="64"/>
      <c r="T463" s="61"/>
      <c r="U463" s="64"/>
      <c r="V463" s="61"/>
      <c r="W463" s="61"/>
      <c r="X463" s="61"/>
      <c r="Y463" s="64"/>
      <c r="Z463" s="190" t="str">
        <f t="shared" si="24"/>
        <v/>
      </c>
      <c r="AA463" s="191" t="str">
        <f t="shared" si="23"/>
        <v/>
      </c>
    </row>
    <row r="464" spans="1:27" x14ac:dyDescent="0.35">
      <c r="A464" s="149">
        <v>455</v>
      </c>
      <c r="B464" s="58"/>
      <c r="C464" s="58"/>
      <c r="D464" s="69"/>
      <c r="E464" s="69"/>
      <c r="F464" s="192" t="str">
        <f t="shared" si="22"/>
        <v/>
      </c>
      <c r="G464" s="69"/>
      <c r="H464" s="64"/>
      <c r="I464" s="60"/>
      <c r="J464" s="70"/>
      <c r="K464" s="82"/>
      <c r="L464" s="65"/>
      <c r="M464" s="65"/>
      <c r="N464" s="69"/>
      <c r="O464" s="69"/>
      <c r="P464" s="61"/>
      <c r="Q464" s="65"/>
      <c r="R464" s="61"/>
      <c r="S464" s="64"/>
      <c r="T464" s="61"/>
      <c r="U464" s="64"/>
      <c r="V464" s="61"/>
      <c r="W464" s="61"/>
      <c r="X464" s="61"/>
      <c r="Y464" s="64"/>
      <c r="Z464" s="190" t="str">
        <f t="shared" si="24"/>
        <v/>
      </c>
      <c r="AA464" s="191" t="str">
        <f t="shared" si="23"/>
        <v/>
      </c>
    </row>
    <row r="465" spans="1:27" x14ac:dyDescent="0.35">
      <c r="A465" s="149">
        <v>456</v>
      </c>
      <c r="B465" s="58"/>
      <c r="C465" s="58"/>
      <c r="D465" s="69"/>
      <c r="E465" s="69"/>
      <c r="F465" s="192" t="str">
        <f t="shared" si="22"/>
        <v/>
      </c>
      <c r="G465" s="69"/>
      <c r="H465" s="64"/>
      <c r="I465" s="60"/>
      <c r="J465" s="70"/>
      <c r="K465" s="82"/>
      <c r="L465" s="65"/>
      <c r="M465" s="65"/>
      <c r="N465" s="69"/>
      <c r="O465" s="69"/>
      <c r="P465" s="61"/>
      <c r="Q465" s="65"/>
      <c r="R465" s="61"/>
      <c r="S465" s="64"/>
      <c r="T465" s="61"/>
      <c r="U465" s="64"/>
      <c r="V465" s="61"/>
      <c r="W465" s="61"/>
      <c r="X465" s="61"/>
      <c r="Y465" s="64"/>
      <c r="Z465" s="190" t="str">
        <f t="shared" si="24"/>
        <v/>
      </c>
      <c r="AA465" s="191" t="str">
        <f t="shared" si="23"/>
        <v/>
      </c>
    </row>
    <row r="466" spans="1:27" x14ac:dyDescent="0.35">
      <c r="A466" s="149">
        <v>457</v>
      </c>
      <c r="B466" s="58"/>
      <c r="C466" s="58"/>
      <c r="D466" s="69"/>
      <c r="E466" s="69"/>
      <c r="F466" s="192" t="str">
        <f t="shared" si="22"/>
        <v/>
      </c>
      <c r="G466" s="69"/>
      <c r="H466" s="64"/>
      <c r="I466" s="60"/>
      <c r="J466" s="70"/>
      <c r="K466" s="82"/>
      <c r="L466" s="65"/>
      <c r="M466" s="65"/>
      <c r="N466" s="69"/>
      <c r="O466" s="69"/>
      <c r="P466" s="61"/>
      <c r="Q466" s="65"/>
      <c r="R466" s="61"/>
      <c r="S466" s="64"/>
      <c r="T466" s="61"/>
      <c r="U466" s="64"/>
      <c r="V466" s="61"/>
      <c r="W466" s="61"/>
      <c r="X466" s="61"/>
      <c r="Y466" s="64"/>
      <c r="Z466" s="190" t="str">
        <f t="shared" si="24"/>
        <v/>
      </c>
      <c r="AA466" s="191" t="str">
        <f t="shared" si="23"/>
        <v/>
      </c>
    </row>
    <row r="467" spans="1:27" x14ac:dyDescent="0.35">
      <c r="A467" s="149">
        <v>458</v>
      </c>
      <c r="B467" s="58"/>
      <c r="C467" s="58"/>
      <c r="D467" s="69"/>
      <c r="E467" s="69"/>
      <c r="F467" s="192" t="str">
        <f t="shared" si="22"/>
        <v/>
      </c>
      <c r="G467" s="69"/>
      <c r="H467" s="64"/>
      <c r="I467" s="60"/>
      <c r="J467" s="70"/>
      <c r="K467" s="82"/>
      <c r="L467" s="65"/>
      <c r="M467" s="65"/>
      <c r="N467" s="69"/>
      <c r="O467" s="69"/>
      <c r="P467" s="61"/>
      <c r="Q467" s="65"/>
      <c r="R467" s="61"/>
      <c r="S467" s="64"/>
      <c r="T467" s="61"/>
      <c r="U467" s="64"/>
      <c r="V467" s="61"/>
      <c r="W467" s="61"/>
      <c r="X467" s="61"/>
      <c r="Y467" s="64"/>
      <c r="Z467" s="190" t="str">
        <f t="shared" si="24"/>
        <v/>
      </c>
      <c r="AA467" s="191" t="str">
        <f t="shared" si="23"/>
        <v/>
      </c>
    </row>
    <row r="468" spans="1:27" x14ac:dyDescent="0.35">
      <c r="A468" s="149">
        <v>459</v>
      </c>
      <c r="B468" s="58"/>
      <c r="C468" s="58"/>
      <c r="D468" s="69"/>
      <c r="E468" s="69"/>
      <c r="F468" s="192" t="str">
        <f t="shared" si="22"/>
        <v/>
      </c>
      <c r="G468" s="69"/>
      <c r="H468" s="64"/>
      <c r="I468" s="60"/>
      <c r="J468" s="70"/>
      <c r="K468" s="82"/>
      <c r="L468" s="65"/>
      <c r="M468" s="65"/>
      <c r="N468" s="69"/>
      <c r="O468" s="69"/>
      <c r="P468" s="61"/>
      <c r="Q468" s="65"/>
      <c r="R468" s="61"/>
      <c r="S468" s="64"/>
      <c r="T468" s="61"/>
      <c r="U468" s="64"/>
      <c r="V468" s="61"/>
      <c r="W468" s="61"/>
      <c r="X468" s="61"/>
      <c r="Y468" s="64"/>
      <c r="Z468" s="190" t="str">
        <f t="shared" si="24"/>
        <v/>
      </c>
      <c r="AA468" s="191" t="str">
        <f t="shared" si="23"/>
        <v/>
      </c>
    </row>
    <row r="469" spans="1:27" x14ac:dyDescent="0.35">
      <c r="A469" s="149">
        <v>460</v>
      </c>
      <c r="B469" s="58"/>
      <c r="C469" s="58"/>
      <c r="D469" s="69"/>
      <c r="E469" s="69"/>
      <c r="F469" s="192" t="str">
        <f t="shared" si="22"/>
        <v/>
      </c>
      <c r="G469" s="69"/>
      <c r="H469" s="64"/>
      <c r="I469" s="60"/>
      <c r="J469" s="70"/>
      <c r="K469" s="82"/>
      <c r="L469" s="65"/>
      <c r="M469" s="65"/>
      <c r="N469" s="69"/>
      <c r="O469" s="69"/>
      <c r="P469" s="61"/>
      <c r="Q469" s="65"/>
      <c r="R469" s="61"/>
      <c r="S469" s="64"/>
      <c r="T469" s="61"/>
      <c r="U469" s="64"/>
      <c r="V469" s="61"/>
      <c r="W469" s="61"/>
      <c r="X469" s="61"/>
      <c r="Y469" s="64"/>
      <c r="Z469" s="190" t="str">
        <f t="shared" si="24"/>
        <v/>
      </c>
      <c r="AA469" s="191" t="str">
        <f t="shared" si="23"/>
        <v/>
      </c>
    </row>
    <row r="470" spans="1:27" x14ac:dyDescent="0.35">
      <c r="A470" s="149">
        <v>461</v>
      </c>
      <c r="B470" s="58"/>
      <c r="C470" s="58"/>
      <c r="D470" s="69"/>
      <c r="E470" s="69"/>
      <c r="F470" s="192" t="str">
        <f t="shared" si="22"/>
        <v/>
      </c>
      <c r="G470" s="69"/>
      <c r="H470" s="64"/>
      <c r="I470" s="60"/>
      <c r="J470" s="70"/>
      <c r="K470" s="82"/>
      <c r="L470" s="65"/>
      <c r="M470" s="65"/>
      <c r="N470" s="69"/>
      <c r="O470" s="69"/>
      <c r="P470" s="61"/>
      <c r="Q470" s="65"/>
      <c r="R470" s="61"/>
      <c r="S470" s="64"/>
      <c r="T470" s="61"/>
      <c r="U470" s="64"/>
      <c r="V470" s="61"/>
      <c r="W470" s="61"/>
      <c r="X470" s="61"/>
      <c r="Y470" s="64"/>
      <c r="Z470" s="190" t="str">
        <f t="shared" si="24"/>
        <v/>
      </c>
      <c r="AA470" s="191" t="str">
        <f t="shared" si="23"/>
        <v/>
      </c>
    </row>
    <row r="471" spans="1:27" x14ac:dyDescent="0.35">
      <c r="A471" s="149">
        <v>462</v>
      </c>
      <c r="B471" s="58"/>
      <c r="C471" s="58"/>
      <c r="D471" s="69"/>
      <c r="E471" s="69"/>
      <c r="F471" s="192" t="str">
        <f t="shared" si="22"/>
        <v/>
      </c>
      <c r="G471" s="69"/>
      <c r="H471" s="64"/>
      <c r="I471" s="60"/>
      <c r="J471" s="70"/>
      <c r="K471" s="82"/>
      <c r="L471" s="65"/>
      <c r="M471" s="65"/>
      <c r="N471" s="69"/>
      <c r="O471" s="69"/>
      <c r="P471" s="61"/>
      <c r="Q471" s="65"/>
      <c r="R471" s="61"/>
      <c r="S471" s="64"/>
      <c r="T471" s="61"/>
      <c r="U471" s="64"/>
      <c r="V471" s="61"/>
      <c r="W471" s="61"/>
      <c r="X471" s="61"/>
      <c r="Y471" s="64"/>
      <c r="Z471" s="190" t="str">
        <f t="shared" si="24"/>
        <v/>
      </c>
      <c r="AA471" s="191" t="str">
        <f t="shared" si="23"/>
        <v/>
      </c>
    </row>
    <row r="472" spans="1:27" x14ac:dyDescent="0.35">
      <c r="A472" s="149">
        <v>463</v>
      </c>
      <c r="B472" s="58"/>
      <c r="C472" s="58"/>
      <c r="D472" s="69"/>
      <c r="E472" s="69"/>
      <c r="F472" s="192" t="str">
        <f t="shared" si="22"/>
        <v/>
      </c>
      <c r="G472" s="69"/>
      <c r="H472" s="64"/>
      <c r="I472" s="60"/>
      <c r="J472" s="70"/>
      <c r="K472" s="82"/>
      <c r="L472" s="65"/>
      <c r="M472" s="65"/>
      <c r="N472" s="69"/>
      <c r="O472" s="69"/>
      <c r="P472" s="61"/>
      <c r="Q472" s="65"/>
      <c r="R472" s="61"/>
      <c r="S472" s="64"/>
      <c r="T472" s="61"/>
      <c r="U472" s="64"/>
      <c r="V472" s="61"/>
      <c r="W472" s="61"/>
      <c r="X472" s="61"/>
      <c r="Y472" s="64"/>
      <c r="Z472" s="190" t="str">
        <f t="shared" si="24"/>
        <v/>
      </c>
      <c r="AA472" s="191" t="str">
        <f t="shared" si="23"/>
        <v/>
      </c>
    </row>
    <row r="473" spans="1:27" x14ac:dyDescent="0.35">
      <c r="A473" s="149">
        <v>464</v>
      </c>
      <c r="B473" s="58"/>
      <c r="C473" s="58"/>
      <c r="D473" s="69"/>
      <c r="E473" s="69"/>
      <c r="F473" s="192" t="str">
        <f t="shared" si="22"/>
        <v/>
      </c>
      <c r="G473" s="69"/>
      <c r="H473" s="64"/>
      <c r="I473" s="60"/>
      <c r="J473" s="70"/>
      <c r="K473" s="82"/>
      <c r="L473" s="65"/>
      <c r="M473" s="65"/>
      <c r="N473" s="69"/>
      <c r="O473" s="69"/>
      <c r="P473" s="61"/>
      <c r="Q473" s="65"/>
      <c r="R473" s="61"/>
      <c r="S473" s="64"/>
      <c r="T473" s="61"/>
      <c r="U473" s="64"/>
      <c r="V473" s="61"/>
      <c r="W473" s="61"/>
      <c r="X473" s="61"/>
      <c r="Y473" s="64"/>
      <c r="Z473" s="190" t="str">
        <f t="shared" si="24"/>
        <v/>
      </c>
      <c r="AA473" s="191" t="str">
        <f t="shared" si="23"/>
        <v/>
      </c>
    </row>
    <row r="474" spans="1:27" x14ac:dyDescent="0.35">
      <c r="A474" s="149">
        <v>465</v>
      </c>
      <c r="B474" s="58"/>
      <c r="C474" s="58"/>
      <c r="D474" s="69"/>
      <c r="E474" s="69"/>
      <c r="F474" s="192" t="str">
        <f t="shared" si="22"/>
        <v/>
      </c>
      <c r="G474" s="69"/>
      <c r="H474" s="64"/>
      <c r="I474" s="60"/>
      <c r="J474" s="70"/>
      <c r="K474" s="82"/>
      <c r="L474" s="65"/>
      <c r="M474" s="65"/>
      <c r="N474" s="69"/>
      <c r="O474" s="69"/>
      <c r="P474" s="61"/>
      <c r="Q474" s="65"/>
      <c r="R474" s="61"/>
      <c r="S474" s="64"/>
      <c r="T474" s="61"/>
      <c r="U474" s="64"/>
      <c r="V474" s="61"/>
      <c r="W474" s="61"/>
      <c r="X474" s="61"/>
      <c r="Y474" s="64"/>
      <c r="Z474" s="190" t="str">
        <f t="shared" si="24"/>
        <v/>
      </c>
      <c r="AA474" s="191" t="str">
        <f t="shared" si="23"/>
        <v/>
      </c>
    </row>
    <row r="475" spans="1:27" x14ac:dyDescent="0.35">
      <c r="A475" s="149">
        <v>466</v>
      </c>
      <c r="B475" s="58"/>
      <c r="C475" s="58"/>
      <c r="D475" s="69"/>
      <c r="E475" s="69"/>
      <c r="F475" s="192" t="str">
        <f t="shared" si="22"/>
        <v/>
      </c>
      <c r="G475" s="69"/>
      <c r="H475" s="64"/>
      <c r="I475" s="60"/>
      <c r="J475" s="70"/>
      <c r="K475" s="82"/>
      <c r="L475" s="65"/>
      <c r="M475" s="65"/>
      <c r="N475" s="69"/>
      <c r="O475" s="69"/>
      <c r="P475" s="61"/>
      <c r="Q475" s="65"/>
      <c r="R475" s="61"/>
      <c r="S475" s="64"/>
      <c r="T475" s="61"/>
      <c r="U475" s="64"/>
      <c r="V475" s="61"/>
      <c r="W475" s="61"/>
      <c r="X475" s="61"/>
      <c r="Y475" s="64"/>
      <c r="Z475" s="190" t="str">
        <f t="shared" si="24"/>
        <v/>
      </c>
      <c r="AA475" s="191" t="str">
        <f t="shared" si="23"/>
        <v/>
      </c>
    </row>
    <row r="476" spans="1:27" x14ac:dyDescent="0.35">
      <c r="A476" s="149">
        <v>467</v>
      </c>
      <c r="B476" s="58"/>
      <c r="C476" s="58"/>
      <c r="D476" s="69"/>
      <c r="E476" s="69"/>
      <c r="F476" s="192" t="str">
        <f t="shared" si="22"/>
        <v/>
      </c>
      <c r="G476" s="69"/>
      <c r="H476" s="64"/>
      <c r="I476" s="60"/>
      <c r="J476" s="70"/>
      <c r="K476" s="82"/>
      <c r="L476" s="65"/>
      <c r="M476" s="65"/>
      <c r="N476" s="69"/>
      <c r="O476" s="69"/>
      <c r="P476" s="61"/>
      <c r="Q476" s="65"/>
      <c r="R476" s="61"/>
      <c r="S476" s="64"/>
      <c r="T476" s="61"/>
      <c r="U476" s="64"/>
      <c r="V476" s="61"/>
      <c r="W476" s="61"/>
      <c r="X476" s="61"/>
      <c r="Y476" s="64"/>
      <c r="Z476" s="190" t="str">
        <f t="shared" si="24"/>
        <v/>
      </c>
      <c r="AA476" s="191" t="str">
        <f t="shared" si="23"/>
        <v/>
      </c>
    </row>
    <row r="477" spans="1:27" x14ac:dyDescent="0.35">
      <c r="A477" s="149">
        <v>468</v>
      </c>
      <c r="B477" s="58"/>
      <c r="C477" s="58"/>
      <c r="D477" s="69"/>
      <c r="E477" s="69"/>
      <c r="F477" s="192" t="str">
        <f t="shared" si="22"/>
        <v/>
      </c>
      <c r="G477" s="69"/>
      <c r="H477" s="64"/>
      <c r="I477" s="60"/>
      <c r="J477" s="70"/>
      <c r="K477" s="82"/>
      <c r="L477" s="65"/>
      <c r="M477" s="65"/>
      <c r="N477" s="69"/>
      <c r="O477" s="69"/>
      <c r="P477" s="61"/>
      <c r="Q477" s="65"/>
      <c r="R477" s="61"/>
      <c r="S477" s="64"/>
      <c r="T477" s="61"/>
      <c r="U477" s="64"/>
      <c r="V477" s="61"/>
      <c r="W477" s="61"/>
      <c r="X477" s="61"/>
      <c r="Y477" s="64"/>
      <c r="Z477" s="190" t="str">
        <f t="shared" si="24"/>
        <v/>
      </c>
      <c r="AA477" s="191" t="str">
        <f t="shared" si="23"/>
        <v/>
      </c>
    </row>
    <row r="478" spans="1:27" x14ac:dyDescent="0.35">
      <c r="A478" s="149">
        <v>469</v>
      </c>
      <c r="B478" s="58"/>
      <c r="C478" s="58"/>
      <c r="D478" s="69"/>
      <c r="E478" s="69"/>
      <c r="F478" s="192" t="str">
        <f t="shared" si="22"/>
        <v/>
      </c>
      <c r="G478" s="69"/>
      <c r="H478" s="64"/>
      <c r="I478" s="60"/>
      <c r="J478" s="70"/>
      <c r="K478" s="82"/>
      <c r="L478" s="65"/>
      <c r="M478" s="65"/>
      <c r="N478" s="69"/>
      <c r="O478" s="69"/>
      <c r="P478" s="61"/>
      <c r="Q478" s="65"/>
      <c r="R478" s="61"/>
      <c r="S478" s="64"/>
      <c r="T478" s="61"/>
      <c r="U478" s="64"/>
      <c r="V478" s="61"/>
      <c r="W478" s="61"/>
      <c r="X478" s="61"/>
      <c r="Y478" s="64"/>
      <c r="Z478" s="190" t="str">
        <f t="shared" si="24"/>
        <v/>
      </c>
      <c r="AA478" s="191" t="str">
        <f t="shared" si="23"/>
        <v/>
      </c>
    </row>
    <row r="479" spans="1:27" x14ac:dyDescent="0.35">
      <c r="A479" s="149">
        <v>470</v>
      </c>
      <c r="B479" s="58"/>
      <c r="C479" s="58"/>
      <c r="D479" s="69"/>
      <c r="E479" s="69"/>
      <c r="F479" s="192" t="str">
        <f t="shared" si="22"/>
        <v/>
      </c>
      <c r="G479" s="69"/>
      <c r="H479" s="64"/>
      <c r="I479" s="60"/>
      <c r="J479" s="70"/>
      <c r="K479" s="82"/>
      <c r="L479" s="65"/>
      <c r="M479" s="65"/>
      <c r="N479" s="69"/>
      <c r="O479" s="69"/>
      <c r="P479" s="61"/>
      <c r="Q479" s="65"/>
      <c r="R479" s="61"/>
      <c r="S479" s="64"/>
      <c r="T479" s="61"/>
      <c r="U479" s="64"/>
      <c r="V479" s="61"/>
      <c r="W479" s="61"/>
      <c r="X479" s="61"/>
      <c r="Y479" s="64"/>
      <c r="Z479" s="190" t="str">
        <f t="shared" si="24"/>
        <v/>
      </c>
      <c r="AA479" s="191" t="str">
        <f t="shared" si="23"/>
        <v/>
      </c>
    </row>
    <row r="480" spans="1:27" x14ac:dyDescent="0.35">
      <c r="A480" s="149">
        <v>471</v>
      </c>
      <c r="B480" s="58"/>
      <c r="C480" s="58"/>
      <c r="D480" s="69"/>
      <c r="E480" s="69"/>
      <c r="F480" s="192" t="str">
        <f t="shared" si="22"/>
        <v/>
      </c>
      <c r="G480" s="69"/>
      <c r="H480" s="64"/>
      <c r="I480" s="60"/>
      <c r="J480" s="70"/>
      <c r="K480" s="82"/>
      <c r="L480" s="65"/>
      <c r="M480" s="65"/>
      <c r="N480" s="69"/>
      <c r="O480" s="69"/>
      <c r="P480" s="61"/>
      <c r="Q480" s="65"/>
      <c r="R480" s="61"/>
      <c r="S480" s="64"/>
      <c r="T480" s="61"/>
      <c r="U480" s="64"/>
      <c r="V480" s="61"/>
      <c r="W480" s="61"/>
      <c r="X480" s="61"/>
      <c r="Y480" s="64"/>
      <c r="Z480" s="190" t="str">
        <f t="shared" si="24"/>
        <v/>
      </c>
      <c r="AA480" s="191" t="str">
        <f t="shared" si="23"/>
        <v/>
      </c>
    </row>
    <row r="481" spans="1:27" x14ac:dyDescent="0.35">
      <c r="A481" s="149">
        <v>472</v>
      </c>
      <c r="B481" s="58"/>
      <c r="C481" s="58"/>
      <c r="D481" s="69"/>
      <c r="E481" s="69"/>
      <c r="F481" s="192" t="str">
        <f t="shared" si="22"/>
        <v/>
      </c>
      <c r="G481" s="69"/>
      <c r="H481" s="64"/>
      <c r="I481" s="60"/>
      <c r="J481" s="70"/>
      <c r="K481" s="82"/>
      <c r="L481" s="65"/>
      <c r="M481" s="65"/>
      <c r="N481" s="69"/>
      <c r="O481" s="69"/>
      <c r="P481" s="61"/>
      <c r="Q481" s="65"/>
      <c r="R481" s="61"/>
      <c r="S481" s="64"/>
      <c r="T481" s="61"/>
      <c r="U481" s="64"/>
      <c r="V481" s="61"/>
      <c r="W481" s="61"/>
      <c r="X481" s="61"/>
      <c r="Y481" s="64"/>
      <c r="Z481" s="190" t="str">
        <f t="shared" si="24"/>
        <v/>
      </c>
      <c r="AA481" s="191" t="str">
        <f t="shared" si="23"/>
        <v/>
      </c>
    </row>
    <row r="482" spans="1:27" x14ac:dyDescent="0.35">
      <c r="A482" s="149">
        <v>473</v>
      </c>
      <c r="B482" s="58"/>
      <c r="C482" s="58"/>
      <c r="D482" s="69"/>
      <c r="E482" s="69"/>
      <c r="F482" s="192" t="str">
        <f t="shared" si="22"/>
        <v/>
      </c>
      <c r="G482" s="69"/>
      <c r="H482" s="64"/>
      <c r="I482" s="60"/>
      <c r="J482" s="70"/>
      <c r="K482" s="82"/>
      <c r="L482" s="65"/>
      <c r="M482" s="65"/>
      <c r="N482" s="69"/>
      <c r="O482" s="69"/>
      <c r="P482" s="61"/>
      <c r="Q482" s="65"/>
      <c r="R482" s="61"/>
      <c r="S482" s="64"/>
      <c r="T482" s="61"/>
      <c r="U482" s="64"/>
      <c r="V482" s="61"/>
      <c r="W482" s="61"/>
      <c r="X482" s="61"/>
      <c r="Y482" s="64"/>
      <c r="Z482" s="190" t="str">
        <f t="shared" si="24"/>
        <v/>
      </c>
      <c r="AA482" s="191" t="str">
        <f t="shared" si="23"/>
        <v/>
      </c>
    </row>
    <row r="483" spans="1:27" x14ac:dyDescent="0.35">
      <c r="A483" s="149">
        <v>474</v>
      </c>
      <c r="B483" s="58"/>
      <c r="C483" s="58"/>
      <c r="D483" s="69"/>
      <c r="E483" s="69"/>
      <c r="F483" s="192" t="str">
        <f t="shared" si="22"/>
        <v/>
      </c>
      <c r="G483" s="69"/>
      <c r="H483" s="64"/>
      <c r="I483" s="60"/>
      <c r="J483" s="70"/>
      <c r="K483" s="82"/>
      <c r="L483" s="65"/>
      <c r="M483" s="65"/>
      <c r="N483" s="69"/>
      <c r="O483" s="69"/>
      <c r="P483" s="61"/>
      <c r="Q483" s="65"/>
      <c r="R483" s="61"/>
      <c r="S483" s="64"/>
      <c r="T483" s="61"/>
      <c r="U483" s="64"/>
      <c r="V483" s="61"/>
      <c r="W483" s="61"/>
      <c r="X483" s="61"/>
      <c r="Y483" s="64"/>
      <c r="Z483" s="190" t="str">
        <f t="shared" si="24"/>
        <v/>
      </c>
      <c r="AA483" s="191" t="str">
        <f t="shared" si="23"/>
        <v/>
      </c>
    </row>
    <row r="484" spans="1:27" x14ac:dyDescent="0.35">
      <c r="A484" s="149">
        <v>475</v>
      </c>
      <c r="B484" s="58"/>
      <c r="C484" s="58"/>
      <c r="D484" s="69"/>
      <c r="E484" s="69"/>
      <c r="F484" s="192" t="str">
        <f t="shared" si="22"/>
        <v/>
      </c>
      <c r="G484" s="69"/>
      <c r="H484" s="64"/>
      <c r="I484" s="60"/>
      <c r="J484" s="70"/>
      <c r="K484" s="82"/>
      <c r="L484" s="65"/>
      <c r="M484" s="65"/>
      <c r="N484" s="69"/>
      <c r="O484" s="69"/>
      <c r="P484" s="61"/>
      <c r="Q484" s="65"/>
      <c r="R484" s="61"/>
      <c r="S484" s="64"/>
      <c r="T484" s="61"/>
      <c r="U484" s="64"/>
      <c r="V484" s="61"/>
      <c r="W484" s="61"/>
      <c r="X484" s="61"/>
      <c r="Y484" s="64"/>
      <c r="Z484" s="190" t="str">
        <f t="shared" si="24"/>
        <v/>
      </c>
      <c r="AA484" s="191" t="str">
        <f t="shared" si="23"/>
        <v/>
      </c>
    </row>
    <row r="485" spans="1:27" x14ac:dyDescent="0.35">
      <c r="A485" s="149">
        <v>476</v>
      </c>
      <c r="B485" s="58"/>
      <c r="C485" s="58"/>
      <c r="D485" s="69"/>
      <c r="E485" s="69"/>
      <c r="F485" s="192" t="str">
        <f t="shared" si="22"/>
        <v/>
      </c>
      <c r="G485" s="69"/>
      <c r="H485" s="64"/>
      <c r="I485" s="60"/>
      <c r="J485" s="70"/>
      <c r="K485" s="82"/>
      <c r="L485" s="65"/>
      <c r="M485" s="65"/>
      <c r="N485" s="69"/>
      <c r="O485" s="69"/>
      <c r="P485" s="61"/>
      <c r="Q485" s="65"/>
      <c r="R485" s="61"/>
      <c r="S485" s="64"/>
      <c r="T485" s="61"/>
      <c r="U485" s="64"/>
      <c r="V485" s="61"/>
      <c r="W485" s="61"/>
      <c r="X485" s="61"/>
      <c r="Y485" s="64"/>
      <c r="Z485" s="190" t="str">
        <f t="shared" si="24"/>
        <v/>
      </c>
      <c r="AA485" s="191" t="str">
        <f t="shared" si="23"/>
        <v/>
      </c>
    </row>
    <row r="486" spans="1:27" x14ac:dyDescent="0.35">
      <c r="A486" s="149">
        <v>477</v>
      </c>
      <c r="B486" s="58"/>
      <c r="C486" s="58"/>
      <c r="D486" s="69"/>
      <c r="E486" s="69"/>
      <c r="F486" s="192" t="str">
        <f t="shared" si="22"/>
        <v/>
      </c>
      <c r="G486" s="69"/>
      <c r="H486" s="64"/>
      <c r="I486" s="60"/>
      <c r="J486" s="70"/>
      <c r="K486" s="82"/>
      <c r="L486" s="65"/>
      <c r="M486" s="65"/>
      <c r="N486" s="69"/>
      <c r="O486" s="69"/>
      <c r="P486" s="61"/>
      <c r="Q486" s="65"/>
      <c r="R486" s="61"/>
      <c r="S486" s="64"/>
      <c r="T486" s="61"/>
      <c r="U486" s="64"/>
      <c r="V486" s="61"/>
      <c r="W486" s="61"/>
      <c r="X486" s="61"/>
      <c r="Y486" s="64"/>
      <c r="Z486" s="190" t="str">
        <f t="shared" si="24"/>
        <v/>
      </c>
      <c r="AA486" s="191" t="str">
        <f t="shared" si="23"/>
        <v/>
      </c>
    </row>
    <row r="487" spans="1:27" x14ac:dyDescent="0.35">
      <c r="A487" s="149">
        <v>478</v>
      </c>
      <c r="B487" s="58"/>
      <c r="C487" s="58"/>
      <c r="D487" s="69"/>
      <c r="E487" s="69"/>
      <c r="F487" s="192" t="str">
        <f t="shared" si="22"/>
        <v/>
      </c>
      <c r="G487" s="69"/>
      <c r="H487" s="64"/>
      <c r="I487" s="60"/>
      <c r="J487" s="70"/>
      <c r="K487" s="82"/>
      <c r="L487" s="65"/>
      <c r="M487" s="65"/>
      <c r="N487" s="69"/>
      <c r="O487" s="69"/>
      <c r="P487" s="61"/>
      <c r="Q487" s="65"/>
      <c r="R487" s="61"/>
      <c r="S487" s="64"/>
      <c r="T487" s="61"/>
      <c r="U487" s="64"/>
      <c r="V487" s="61"/>
      <c r="W487" s="61"/>
      <c r="X487" s="61"/>
      <c r="Y487" s="64"/>
      <c r="Z487" s="190" t="str">
        <f t="shared" si="24"/>
        <v/>
      </c>
      <c r="AA487" s="191" t="str">
        <f t="shared" si="23"/>
        <v/>
      </c>
    </row>
    <row r="488" spans="1:27" x14ac:dyDescent="0.35">
      <c r="A488" s="149">
        <v>479</v>
      </c>
      <c r="B488" s="58"/>
      <c r="C488" s="58"/>
      <c r="D488" s="69"/>
      <c r="E488" s="69"/>
      <c r="F488" s="192" t="str">
        <f t="shared" si="22"/>
        <v/>
      </c>
      <c r="G488" s="69"/>
      <c r="H488" s="64"/>
      <c r="I488" s="60"/>
      <c r="J488" s="70"/>
      <c r="K488" s="82"/>
      <c r="L488" s="65"/>
      <c r="M488" s="65"/>
      <c r="N488" s="69"/>
      <c r="O488" s="69"/>
      <c r="P488" s="61"/>
      <c r="Q488" s="65"/>
      <c r="R488" s="61"/>
      <c r="S488" s="64"/>
      <c r="T488" s="61"/>
      <c r="U488" s="64"/>
      <c r="V488" s="61"/>
      <c r="W488" s="61"/>
      <c r="X488" s="61"/>
      <c r="Y488" s="64"/>
      <c r="Z488" s="190" t="str">
        <f t="shared" si="24"/>
        <v/>
      </c>
      <c r="AA488" s="191" t="str">
        <f t="shared" si="23"/>
        <v/>
      </c>
    </row>
    <row r="489" spans="1:27" x14ac:dyDescent="0.35">
      <c r="A489" s="149">
        <v>480</v>
      </c>
      <c r="B489" s="58"/>
      <c r="C489" s="58"/>
      <c r="D489" s="69"/>
      <c r="E489" s="69"/>
      <c r="F489" s="192" t="str">
        <f t="shared" si="22"/>
        <v/>
      </c>
      <c r="G489" s="69"/>
      <c r="H489" s="64"/>
      <c r="I489" s="60"/>
      <c r="J489" s="70"/>
      <c r="K489" s="82"/>
      <c r="L489" s="65"/>
      <c r="M489" s="65"/>
      <c r="N489" s="69"/>
      <c r="O489" s="69"/>
      <c r="P489" s="61"/>
      <c r="Q489" s="65"/>
      <c r="R489" s="61"/>
      <c r="S489" s="64"/>
      <c r="T489" s="61"/>
      <c r="U489" s="64"/>
      <c r="V489" s="61"/>
      <c r="W489" s="61"/>
      <c r="X489" s="61"/>
      <c r="Y489" s="64"/>
      <c r="Z489" s="190" t="str">
        <f t="shared" si="24"/>
        <v/>
      </c>
      <c r="AA489" s="191" t="str">
        <f t="shared" si="23"/>
        <v/>
      </c>
    </row>
    <row r="490" spans="1:27" x14ac:dyDescent="0.35">
      <c r="A490" s="149">
        <v>481</v>
      </c>
      <c r="B490" s="58"/>
      <c r="C490" s="58"/>
      <c r="D490" s="69"/>
      <c r="E490" s="69"/>
      <c r="F490" s="192" t="str">
        <f t="shared" si="22"/>
        <v/>
      </c>
      <c r="G490" s="69"/>
      <c r="H490" s="64"/>
      <c r="I490" s="60"/>
      <c r="J490" s="70"/>
      <c r="K490" s="82"/>
      <c r="L490" s="65"/>
      <c r="M490" s="65"/>
      <c r="N490" s="69"/>
      <c r="O490" s="69"/>
      <c r="P490" s="61"/>
      <c r="Q490" s="65"/>
      <c r="R490" s="61"/>
      <c r="S490" s="64"/>
      <c r="T490" s="61"/>
      <c r="U490" s="64"/>
      <c r="V490" s="61"/>
      <c r="W490" s="61"/>
      <c r="X490" s="61"/>
      <c r="Y490" s="64"/>
      <c r="Z490" s="190" t="str">
        <f t="shared" si="24"/>
        <v/>
      </c>
      <c r="AA490" s="191" t="str">
        <f t="shared" si="23"/>
        <v/>
      </c>
    </row>
    <row r="491" spans="1:27" x14ac:dyDescent="0.35">
      <c r="A491" s="149">
        <v>482</v>
      </c>
      <c r="B491" s="58"/>
      <c r="C491" s="58"/>
      <c r="D491" s="69"/>
      <c r="E491" s="69"/>
      <c r="F491" s="192" t="str">
        <f t="shared" si="22"/>
        <v/>
      </c>
      <c r="G491" s="69"/>
      <c r="H491" s="64"/>
      <c r="I491" s="60"/>
      <c r="J491" s="70"/>
      <c r="K491" s="82"/>
      <c r="L491" s="65"/>
      <c r="M491" s="65"/>
      <c r="N491" s="69"/>
      <c r="O491" s="69"/>
      <c r="P491" s="61"/>
      <c r="Q491" s="65"/>
      <c r="R491" s="61"/>
      <c r="S491" s="64"/>
      <c r="T491" s="61"/>
      <c r="U491" s="64"/>
      <c r="V491" s="61"/>
      <c r="W491" s="61"/>
      <c r="X491" s="61"/>
      <c r="Y491" s="64"/>
      <c r="Z491" s="190" t="str">
        <f t="shared" si="24"/>
        <v/>
      </c>
      <c r="AA491" s="191" t="str">
        <f t="shared" si="23"/>
        <v/>
      </c>
    </row>
    <row r="492" spans="1:27" x14ac:dyDescent="0.35">
      <c r="A492" s="149">
        <v>483</v>
      </c>
      <c r="B492" s="58"/>
      <c r="C492" s="58"/>
      <c r="D492" s="69"/>
      <c r="E492" s="69"/>
      <c r="F492" s="192" t="str">
        <f t="shared" si="22"/>
        <v/>
      </c>
      <c r="G492" s="69"/>
      <c r="H492" s="64"/>
      <c r="I492" s="60"/>
      <c r="J492" s="70"/>
      <c r="K492" s="82"/>
      <c r="L492" s="65"/>
      <c r="M492" s="65"/>
      <c r="N492" s="69"/>
      <c r="O492" s="69"/>
      <c r="P492" s="61"/>
      <c r="Q492" s="65"/>
      <c r="R492" s="61"/>
      <c r="S492" s="64"/>
      <c r="T492" s="61"/>
      <c r="U492" s="64"/>
      <c r="V492" s="61"/>
      <c r="W492" s="61"/>
      <c r="X492" s="61"/>
      <c r="Y492" s="64"/>
      <c r="Z492" s="190" t="str">
        <f t="shared" si="24"/>
        <v/>
      </c>
      <c r="AA492" s="191" t="str">
        <f t="shared" si="23"/>
        <v/>
      </c>
    </row>
    <row r="493" spans="1:27" x14ac:dyDescent="0.35">
      <c r="A493" s="149">
        <v>484</v>
      </c>
      <c r="B493" s="58"/>
      <c r="C493" s="58"/>
      <c r="D493" s="69"/>
      <c r="E493" s="69"/>
      <c r="F493" s="192" t="str">
        <f t="shared" si="22"/>
        <v/>
      </c>
      <c r="G493" s="69"/>
      <c r="H493" s="64"/>
      <c r="I493" s="60"/>
      <c r="J493" s="70"/>
      <c r="K493" s="82"/>
      <c r="L493" s="65"/>
      <c r="M493" s="65"/>
      <c r="N493" s="69"/>
      <c r="O493" s="69"/>
      <c r="P493" s="61"/>
      <c r="Q493" s="65"/>
      <c r="R493" s="61"/>
      <c r="S493" s="64"/>
      <c r="T493" s="61"/>
      <c r="U493" s="64"/>
      <c r="V493" s="61"/>
      <c r="W493" s="61"/>
      <c r="X493" s="61"/>
      <c r="Y493" s="64"/>
      <c r="Z493" s="190" t="str">
        <f t="shared" si="24"/>
        <v/>
      </c>
      <c r="AA493" s="191" t="str">
        <f t="shared" si="23"/>
        <v/>
      </c>
    </row>
    <row r="494" spans="1:27" x14ac:dyDescent="0.35">
      <c r="A494" s="149">
        <v>485</v>
      </c>
      <c r="B494" s="58"/>
      <c r="C494" s="58"/>
      <c r="D494" s="69"/>
      <c r="E494" s="69"/>
      <c r="F494" s="192" t="str">
        <f t="shared" si="22"/>
        <v/>
      </c>
      <c r="G494" s="69"/>
      <c r="H494" s="64"/>
      <c r="I494" s="60"/>
      <c r="J494" s="70"/>
      <c r="K494" s="82"/>
      <c r="L494" s="65"/>
      <c r="M494" s="65"/>
      <c r="N494" s="69"/>
      <c r="O494" s="69"/>
      <c r="P494" s="61"/>
      <c r="Q494" s="65"/>
      <c r="R494" s="61"/>
      <c r="S494" s="64"/>
      <c r="T494" s="61"/>
      <c r="U494" s="64"/>
      <c r="V494" s="61"/>
      <c r="W494" s="61"/>
      <c r="X494" s="61"/>
      <c r="Y494" s="64"/>
      <c r="Z494" s="190" t="str">
        <f t="shared" si="24"/>
        <v/>
      </c>
      <c r="AA494" s="191" t="str">
        <f t="shared" si="23"/>
        <v/>
      </c>
    </row>
    <row r="495" spans="1:27" x14ac:dyDescent="0.35">
      <c r="A495" s="149">
        <v>486</v>
      </c>
      <c r="B495" s="58"/>
      <c r="C495" s="58"/>
      <c r="D495" s="69"/>
      <c r="E495" s="69"/>
      <c r="F495" s="192" t="str">
        <f t="shared" si="22"/>
        <v/>
      </c>
      <c r="G495" s="69"/>
      <c r="H495" s="64"/>
      <c r="I495" s="60"/>
      <c r="J495" s="70"/>
      <c r="K495" s="82"/>
      <c r="L495" s="65"/>
      <c r="M495" s="65"/>
      <c r="N495" s="69"/>
      <c r="O495" s="69"/>
      <c r="P495" s="61"/>
      <c r="Q495" s="65"/>
      <c r="R495" s="61"/>
      <c r="S495" s="64"/>
      <c r="T495" s="61"/>
      <c r="U495" s="64"/>
      <c r="V495" s="61"/>
      <c r="W495" s="61"/>
      <c r="X495" s="61"/>
      <c r="Y495" s="64"/>
      <c r="Z495" s="190" t="str">
        <f t="shared" si="24"/>
        <v/>
      </c>
      <c r="AA495" s="191" t="str">
        <f t="shared" si="23"/>
        <v/>
      </c>
    </row>
    <row r="496" spans="1:27" x14ac:dyDescent="0.35">
      <c r="A496" s="149">
        <v>487</v>
      </c>
      <c r="B496" s="58"/>
      <c r="C496" s="58"/>
      <c r="D496" s="69"/>
      <c r="E496" s="69"/>
      <c r="F496" s="192" t="str">
        <f t="shared" si="22"/>
        <v/>
      </c>
      <c r="G496" s="69"/>
      <c r="H496" s="64"/>
      <c r="I496" s="60"/>
      <c r="J496" s="70"/>
      <c r="K496" s="82"/>
      <c r="L496" s="65"/>
      <c r="M496" s="65"/>
      <c r="N496" s="69"/>
      <c r="O496" s="69"/>
      <c r="P496" s="61"/>
      <c r="Q496" s="65"/>
      <c r="R496" s="61"/>
      <c r="S496" s="64"/>
      <c r="T496" s="61"/>
      <c r="U496" s="64"/>
      <c r="V496" s="61"/>
      <c r="W496" s="61"/>
      <c r="X496" s="61"/>
      <c r="Y496" s="64"/>
      <c r="Z496" s="190" t="str">
        <f t="shared" si="24"/>
        <v/>
      </c>
      <c r="AA496" s="191" t="str">
        <f t="shared" si="23"/>
        <v/>
      </c>
    </row>
    <row r="497" spans="1:27" x14ac:dyDescent="0.35">
      <c r="A497" s="149">
        <v>488</v>
      </c>
      <c r="B497" s="58"/>
      <c r="C497" s="58"/>
      <c r="D497" s="69"/>
      <c r="E497" s="69"/>
      <c r="F497" s="192" t="str">
        <f t="shared" si="22"/>
        <v/>
      </c>
      <c r="G497" s="69"/>
      <c r="H497" s="64"/>
      <c r="I497" s="60"/>
      <c r="J497" s="70"/>
      <c r="K497" s="82"/>
      <c r="L497" s="65"/>
      <c r="M497" s="65"/>
      <c r="N497" s="69"/>
      <c r="O497" s="69"/>
      <c r="P497" s="61"/>
      <c r="Q497" s="65"/>
      <c r="R497" s="61"/>
      <c r="S497" s="64"/>
      <c r="T497" s="61"/>
      <c r="U497" s="64"/>
      <c r="V497" s="61"/>
      <c r="W497" s="61"/>
      <c r="X497" s="61"/>
      <c r="Y497" s="64"/>
      <c r="Z497" s="190" t="str">
        <f t="shared" si="24"/>
        <v/>
      </c>
      <c r="AA497" s="191" t="str">
        <f t="shared" si="23"/>
        <v/>
      </c>
    </row>
    <row r="498" spans="1:27" x14ac:dyDescent="0.35">
      <c r="A498" s="149">
        <v>489</v>
      </c>
      <c r="B498" s="58"/>
      <c r="C498" s="58"/>
      <c r="D498" s="69"/>
      <c r="E498" s="69"/>
      <c r="F498" s="192" t="str">
        <f t="shared" si="22"/>
        <v/>
      </c>
      <c r="G498" s="69"/>
      <c r="H498" s="64"/>
      <c r="I498" s="60"/>
      <c r="J498" s="70"/>
      <c r="K498" s="82"/>
      <c r="L498" s="65"/>
      <c r="M498" s="65"/>
      <c r="N498" s="69"/>
      <c r="O498" s="69"/>
      <c r="P498" s="61"/>
      <c r="Q498" s="65"/>
      <c r="R498" s="61"/>
      <c r="S498" s="64"/>
      <c r="T498" s="61"/>
      <c r="U498" s="64"/>
      <c r="V498" s="61"/>
      <c r="W498" s="61"/>
      <c r="X498" s="61"/>
      <c r="Y498" s="64"/>
      <c r="Z498" s="190" t="str">
        <f t="shared" si="24"/>
        <v/>
      </c>
      <c r="AA498" s="191" t="str">
        <f t="shared" si="23"/>
        <v/>
      </c>
    </row>
    <row r="499" spans="1:27" x14ac:dyDescent="0.35">
      <c r="A499" s="149">
        <v>490</v>
      </c>
      <c r="B499" s="58"/>
      <c r="C499" s="58"/>
      <c r="D499" s="69"/>
      <c r="E499" s="69"/>
      <c r="F499" s="192" t="str">
        <f t="shared" si="22"/>
        <v/>
      </c>
      <c r="G499" s="69"/>
      <c r="H499" s="64"/>
      <c r="I499" s="60"/>
      <c r="J499" s="70"/>
      <c r="K499" s="82"/>
      <c r="L499" s="65"/>
      <c r="M499" s="65"/>
      <c r="N499" s="69"/>
      <c r="O499" s="69"/>
      <c r="P499" s="61"/>
      <c r="Q499" s="65"/>
      <c r="R499" s="61"/>
      <c r="S499" s="64"/>
      <c r="T499" s="61"/>
      <c r="U499" s="64"/>
      <c r="V499" s="61"/>
      <c r="W499" s="61"/>
      <c r="X499" s="61"/>
      <c r="Y499" s="64"/>
      <c r="Z499" s="190" t="str">
        <f t="shared" si="24"/>
        <v/>
      </c>
      <c r="AA499" s="191" t="str">
        <f t="shared" si="23"/>
        <v/>
      </c>
    </row>
    <row r="500" spans="1:27" x14ac:dyDescent="0.35">
      <c r="A500" s="149">
        <v>491</v>
      </c>
      <c r="B500" s="58"/>
      <c r="C500" s="58"/>
      <c r="D500" s="69"/>
      <c r="E500" s="69"/>
      <c r="F500" s="192" t="str">
        <f t="shared" si="22"/>
        <v/>
      </c>
      <c r="G500" s="69"/>
      <c r="H500" s="64"/>
      <c r="I500" s="60"/>
      <c r="J500" s="70"/>
      <c r="K500" s="82"/>
      <c r="L500" s="65"/>
      <c r="M500" s="65"/>
      <c r="N500" s="69"/>
      <c r="O500" s="69"/>
      <c r="P500" s="61"/>
      <c r="Q500" s="65"/>
      <c r="R500" s="61"/>
      <c r="S500" s="64"/>
      <c r="T500" s="61"/>
      <c r="U500" s="64"/>
      <c r="V500" s="61"/>
      <c r="W500" s="61"/>
      <c r="X500" s="61"/>
      <c r="Y500" s="64"/>
      <c r="Z500" s="190" t="str">
        <f t="shared" si="24"/>
        <v/>
      </c>
      <c r="AA500" s="191" t="str">
        <f t="shared" si="23"/>
        <v/>
      </c>
    </row>
    <row r="501" spans="1:27" x14ac:dyDescent="0.35">
      <c r="A501" s="149">
        <v>492</v>
      </c>
      <c r="B501" s="58"/>
      <c r="C501" s="58"/>
      <c r="D501" s="69"/>
      <c r="E501" s="69"/>
      <c r="F501" s="192" t="str">
        <f t="shared" si="22"/>
        <v/>
      </c>
      <c r="G501" s="69"/>
      <c r="H501" s="64"/>
      <c r="I501" s="60"/>
      <c r="J501" s="70"/>
      <c r="K501" s="82"/>
      <c r="L501" s="65"/>
      <c r="M501" s="65"/>
      <c r="N501" s="69"/>
      <c r="O501" s="69"/>
      <c r="P501" s="61"/>
      <c r="Q501" s="65"/>
      <c r="R501" s="61"/>
      <c r="S501" s="64"/>
      <c r="T501" s="61"/>
      <c r="U501" s="64"/>
      <c r="V501" s="61"/>
      <c r="W501" s="61"/>
      <c r="X501" s="61"/>
      <c r="Y501" s="64"/>
      <c r="Z501" s="190" t="str">
        <f t="shared" si="24"/>
        <v/>
      </c>
      <c r="AA501" s="191" t="str">
        <f t="shared" si="23"/>
        <v/>
      </c>
    </row>
    <row r="502" spans="1:27" x14ac:dyDescent="0.35">
      <c r="A502" s="149">
        <v>493</v>
      </c>
      <c r="B502" s="58"/>
      <c r="C502" s="58"/>
      <c r="D502" s="69"/>
      <c r="E502" s="69"/>
      <c r="F502" s="192" t="str">
        <f t="shared" si="22"/>
        <v/>
      </c>
      <c r="G502" s="69"/>
      <c r="H502" s="64"/>
      <c r="I502" s="60"/>
      <c r="J502" s="70"/>
      <c r="K502" s="82"/>
      <c r="L502" s="65"/>
      <c r="M502" s="65"/>
      <c r="N502" s="69"/>
      <c r="O502" s="69"/>
      <c r="P502" s="61"/>
      <c r="Q502" s="65"/>
      <c r="R502" s="61"/>
      <c r="S502" s="64"/>
      <c r="T502" s="61"/>
      <c r="U502" s="64"/>
      <c r="V502" s="61"/>
      <c r="W502" s="61"/>
      <c r="X502" s="61"/>
      <c r="Y502" s="64"/>
      <c r="Z502" s="190" t="str">
        <f t="shared" si="24"/>
        <v/>
      </c>
      <c r="AA502" s="191" t="str">
        <f t="shared" si="23"/>
        <v/>
      </c>
    </row>
    <row r="503" spans="1:27" x14ac:dyDescent="0.35">
      <c r="A503" s="149">
        <v>494</v>
      </c>
      <c r="B503" s="58"/>
      <c r="C503" s="58"/>
      <c r="D503" s="69"/>
      <c r="E503" s="69"/>
      <c r="F503" s="192" t="str">
        <f t="shared" si="22"/>
        <v/>
      </c>
      <c r="G503" s="69"/>
      <c r="H503" s="64"/>
      <c r="I503" s="60"/>
      <c r="J503" s="70"/>
      <c r="K503" s="82"/>
      <c r="L503" s="65"/>
      <c r="M503" s="65"/>
      <c r="N503" s="69"/>
      <c r="O503" s="69"/>
      <c r="P503" s="61"/>
      <c r="Q503" s="65"/>
      <c r="R503" s="61"/>
      <c r="S503" s="64"/>
      <c r="T503" s="61"/>
      <c r="U503" s="64"/>
      <c r="V503" s="61"/>
      <c r="W503" s="61"/>
      <c r="X503" s="61"/>
      <c r="Y503" s="64"/>
      <c r="Z503" s="190" t="str">
        <f t="shared" si="24"/>
        <v/>
      </c>
      <c r="AA503" s="191" t="str">
        <f t="shared" si="23"/>
        <v/>
      </c>
    </row>
    <row r="504" spans="1:27" x14ac:dyDescent="0.35">
      <c r="A504" s="149">
        <v>495</v>
      </c>
      <c r="B504" s="58"/>
      <c r="C504" s="58"/>
      <c r="D504" s="69"/>
      <c r="E504" s="69"/>
      <c r="F504" s="192" t="str">
        <f t="shared" si="22"/>
        <v/>
      </c>
      <c r="G504" s="69"/>
      <c r="H504" s="64"/>
      <c r="I504" s="60"/>
      <c r="J504" s="70"/>
      <c r="K504" s="82"/>
      <c r="L504" s="65"/>
      <c r="M504" s="65"/>
      <c r="N504" s="69"/>
      <c r="O504" s="69"/>
      <c r="P504" s="61"/>
      <c r="Q504" s="65"/>
      <c r="R504" s="61"/>
      <c r="S504" s="64"/>
      <c r="T504" s="61"/>
      <c r="U504" s="64"/>
      <c r="V504" s="61"/>
      <c r="W504" s="61"/>
      <c r="X504" s="61"/>
      <c r="Y504" s="64"/>
      <c r="Z504" s="190" t="str">
        <f t="shared" si="24"/>
        <v/>
      </c>
      <c r="AA504" s="191" t="str">
        <f t="shared" si="23"/>
        <v/>
      </c>
    </row>
    <row r="505" spans="1:27" x14ac:dyDescent="0.35">
      <c r="A505" s="149">
        <v>496</v>
      </c>
      <c r="B505" s="58"/>
      <c r="C505" s="58"/>
      <c r="D505" s="69"/>
      <c r="E505" s="69"/>
      <c r="F505" s="192" t="str">
        <f t="shared" si="22"/>
        <v/>
      </c>
      <c r="G505" s="69"/>
      <c r="H505" s="64"/>
      <c r="I505" s="60"/>
      <c r="J505" s="70"/>
      <c r="K505" s="82"/>
      <c r="L505" s="65"/>
      <c r="M505" s="65"/>
      <c r="N505" s="69"/>
      <c r="O505" s="69"/>
      <c r="P505" s="61"/>
      <c r="Q505" s="65"/>
      <c r="R505" s="61"/>
      <c r="S505" s="64"/>
      <c r="T505" s="61"/>
      <c r="U505" s="64"/>
      <c r="V505" s="61"/>
      <c r="W505" s="61"/>
      <c r="X505" s="61"/>
      <c r="Y505" s="64"/>
      <c r="Z505" s="190" t="str">
        <f t="shared" si="24"/>
        <v/>
      </c>
      <c r="AA505" s="191" t="str">
        <f t="shared" si="23"/>
        <v/>
      </c>
    </row>
    <row r="506" spans="1:27" x14ac:dyDescent="0.35">
      <c r="A506" s="149">
        <v>497</v>
      </c>
      <c r="B506" s="58"/>
      <c r="C506" s="58"/>
      <c r="D506" s="69"/>
      <c r="E506" s="69"/>
      <c r="F506" s="192" t="str">
        <f t="shared" si="22"/>
        <v/>
      </c>
      <c r="G506" s="69"/>
      <c r="H506" s="64"/>
      <c r="I506" s="60"/>
      <c r="J506" s="70"/>
      <c r="K506" s="82"/>
      <c r="L506" s="65"/>
      <c r="M506" s="65"/>
      <c r="N506" s="69"/>
      <c r="O506" s="69"/>
      <c r="P506" s="61"/>
      <c r="Q506" s="65"/>
      <c r="R506" s="61"/>
      <c r="S506" s="64"/>
      <c r="T506" s="61"/>
      <c r="U506" s="64"/>
      <c r="V506" s="61"/>
      <c r="W506" s="61"/>
      <c r="X506" s="61"/>
      <c r="Y506" s="64"/>
      <c r="Z506" s="190" t="str">
        <f t="shared" si="24"/>
        <v/>
      </c>
      <c r="AA506" s="191" t="str">
        <f t="shared" si="23"/>
        <v/>
      </c>
    </row>
    <row r="507" spans="1:27" x14ac:dyDescent="0.35">
      <c r="A507" s="149">
        <v>498</v>
      </c>
      <c r="B507" s="58"/>
      <c r="C507" s="58"/>
      <c r="D507" s="69"/>
      <c r="E507" s="69"/>
      <c r="F507" s="192" t="str">
        <f t="shared" si="22"/>
        <v/>
      </c>
      <c r="G507" s="69"/>
      <c r="H507" s="64"/>
      <c r="I507" s="60"/>
      <c r="J507" s="70"/>
      <c r="K507" s="82"/>
      <c r="L507" s="65"/>
      <c r="M507" s="65"/>
      <c r="N507" s="69"/>
      <c r="O507" s="69"/>
      <c r="P507" s="61"/>
      <c r="Q507" s="65"/>
      <c r="R507" s="61"/>
      <c r="S507" s="64"/>
      <c r="T507" s="61"/>
      <c r="U507" s="64"/>
      <c r="V507" s="61"/>
      <c r="W507" s="61"/>
      <c r="X507" s="61"/>
      <c r="Y507" s="64"/>
      <c r="Z507" s="190" t="str">
        <f t="shared" si="24"/>
        <v/>
      </c>
      <c r="AA507" s="191" t="str">
        <f t="shared" si="23"/>
        <v/>
      </c>
    </row>
    <row r="508" spans="1:27" x14ac:dyDescent="0.35">
      <c r="A508" s="149">
        <v>499</v>
      </c>
      <c r="B508" s="58"/>
      <c r="C508" s="58"/>
      <c r="D508" s="69"/>
      <c r="E508" s="69"/>
      <c r="F508" s="192" t="str">
        <f t="shared" si="22"/>
        <v/>
      </c>
      <c r="G508" s="69"/>
      <c r="H508" s="64"/>
      <c r="I508" s="60"/>
      <c r="J508" s="70"/>
      <c r="K508" s="82"/>
      <c r="L508" s="65"/>
      <c r="M508" s="65"/>
      <c r="N508" s="69"/>
      <c r="O508" s="69"/>
      <c r="P508" s="61"/>
      <c r="Q508" s="65"/>
      <c r="R508" s="61"/>
      <c r="S508" s="64"/>
      <c r="T508" s="61"/>
      <c r="U508" s="64"/>
      <c r="V508" s="61"/>
      <c r="W508" s="61"/>
      <c r="X508" s="61"/>
      <c r="Y508" s="64"/>
      <c r="Z508" s="190" t="str">
        <f t="shared" si="24"/>
        <v/>
      </c>
      <c r="AA508" s="191" t="str">
        <f t="shared" si="23"/>
        <v/>
      </c>
    </row>
    <row r="509" spans="1:27" x14ac:dyDescent="0.35">
      <c r="A509" s="149">
        <v>500</v>
      </c>
      <c r="B509" s="58"/>
      <c r="C509" s="58"/>
      <c r="D509" s="69"/>
      <c r="E509" s="69"/>
      <c r="F509" s="192" t="str">
        <f t="shared" si="22"/>
        <v/>
      </c>
      <c r="G509" s="69"/>
      <c r="H509" s="64"/>
      <c r="I509" s="60"/>
      <c r="J509" s="70"/>
      <c r="K509" s="82"/>
      <c r="L509" s="65"/>
      <c r="M509" s="65"/>
      <c r="N509" s="69"/>
      <c r="O509" s="69"/>
      <c r="P509" s="61"/>
      <c r="Q509" s="65"/>
      <c r="R509" s="61"/>
      <c r="S509" s="64"/>
      <c r="T509" s="61"/>
      <c r="U509" s="64"/>
      <c r="V509" s="61"/>
      <c r="W509" s="61"/>
      <c r="X509" s="61"/>
      <c r="Y509" s="64"/>
      <c r="Z509" s="190" t="str">
        <f t="shared" si="24"/>
        <v/>
      </c>
      <c r="AA509" s="191" t="str">
        <f t="shared" si="23"/>
        <v/>
      </c>
    </row>
    <row r="510" spans="1:27" x14ac:dyDescent="0.35">
      <c r="A510" s="149">
        <v>501</v>
      </c>
      <c r="B510" s="58"/>
      <c r="C510" s="58"/>
      <c r="D510" s="69"/>
      <c r="E510" s="69"/>
      <c r="F510" s="192" t="str">
        <f t="shared" si="22"/>
        <v/>
      </c>
      <c r="G510" s="69"/>
      <c r="H510" s="64"/>
      <c r="I510" s="60"/>
      <c r="J510" s="70"/>
      <c r="K510" s="82"/>
      <c r="L510" s="65"/>
      <c r="M510" s="65"/>
      <c r="N510" s="69"/>
      <c r="O510" s="69"/>
      <c r="P510" s="61"/>
      <c r="Q510" s="65"/>
      <c r="R510" s="61"/>
      <c r="S510" s="64"/>
      <c r="T510" s="61"/>
      <c r="U510" s="64"/>
      <c r="V510" s="61"/>
      <c r="W510" s="61"/>
      <c r="X510" s="61"/>
      <c r="Y510" s="64"/>
      <c r="Z510" s="190" t="str">
        <f t="shared" si="24"/>
        <v/>
      </c>
      <c r="AA510" s="191" t="str">
        <f t="shared" si="23"/>
        <v/>
      </c>
    </row>
    <row r="511" spans="1:27" x14ac:dyDescent="0.35">
      <c r="A511" s="149">
        <v>502</v>
      </c>
      <c r="B511" s="58"/>
      <c r="C511" s="58"/>
      <c r="D511" s="69"/>
      <c r="E511" s="69"/>
      <c r="F511" s="192" t="str">
        <f t="shared" si="22"/>
        <v/>
      </c>
      <c r="G511" s="69"/>
      <c r="H511" s="64"/>
      <c r="I511" s="60"/>
      <c r="J511" s="70"/>
      <c r="K511" s="82"/>
      <c r="L511" s="65"/>
      <c r="M511" s="65"/>
      <c r="N511" s="69"/>
      <c r="O511" s="69"/>
      <c r="P511" s="61"/>
      <c r="Q511" s="65"/>
      <c r="R511" s="61"/>
      <c r="S511" s="64"/>
      <c r="T511" s="61"/>
      <c r="U511" s="64"/>
      <c r="V511" s="61"/>
      <c r="W511" s="61"/>
      <c r="X511" s="61"/>
      <c r="Y511" s="64"/>
      <c r="Z511" s="190" t="str">
        <f t="shared" si="24"/>
        <v/>
      </c>
      <c r="AA511" s="191" t="str">
        <f t="shared" si="23"/>
        <v/>
      </c>
    </row>
    <row r="512" spans="1:27" x14ac:dyDescent="0.35">
      <c r="A512" s="149">
        <v>503</v>
      </c>
      <c r="B512" s="58"/>
      <c r="C512" s="58"/>
      <c r="D512" s="69"/>
      <c r="E512" s="69"/>
      <c r="F512" s="192" t="str">
        <f t="shared" si="22"/>
        <v/>
      </c>
      <c r="G512" s="69"/>
      <c r="H512" s="64"/>
      <c r="I512" s="60"/>
      <c r="J512" s="70"/>
      <c r="K512" s="82"/>
      <c r="L512" s="65"/>
      <c r="M512" s="65"/>
      <c r="N512" s="69"/>
      <c r="O512" s="69"/>
      <c r="P512" s="61"/>
      <c r="Q512" s="65"/>
      <c r="R512" s="61"/>
      <c r="S512" s="64"/>
      <c r="T512" s="61"/>
      <c r="U512" s="64"/>
      <c r="V512" s="61"/>
      <c r="W512" s="61"/>
      <c r="X512" s="61"/>
      <c r="Y512" s="64"/>
      <c r="Z512" s="190" t="str">
        <f t="shared" si="24"/>
        <v/>
      </c>
      <c r="AA512" s="191" t="str">
        <f t="shared" si="23"/>
        <v/>
      </c>
    </row>
    <row r="513" spans="1:27" x14ac:dyDescent="0.35">
      <c r="A513" s="149">
        <v>504</v>
      </c>
      <c r="B513" s="58"/>
      <c r="C513" s="58"/>
      <c r="D513" s="69"/>
      <c r="E513" s="69"/>
      <c r="F513" s="192" t="str">
        <f t="shared" si="22"/>
        <v/>
      </c>
      <c r="G513" s="69"/>
      <c r="H513" s="64"/>
      <c r="I513" s="60"/>
      <c r="J513" s="70"/>
      <c r="K513" s="82"/>
      <c r="L513" s="65"/>
      <c r="M513" s="65"/>
      <c r="N513" s="69"/>
      <c r="O513" s="69"/>
      <c r="P513" s="61"/>
      <c r="Q513" s="65"/>
      <c r="R513" s="61"/>
      <c r="S513" s="64"/>
      <c r="T513" s="61"/>
      <c r="U513" s="64"/>
      <c r="V513" s="61"/>
      <c r="W513" s="61"/>
      <c r="X513" s="61"/>
      <c r="Y513" s="64"/>
      <c r="Z513" s="190" t="str">
        <f t="shared" si="24"/>
        <v/>
      </c>
      <c r="AA513" s="191" t="str">
        <f t="shared" si="23"/>
        <v/>
      </c>
    </row>
    <row r="514" spans="1:27" x14ac:dyDescent="0.35">
      <c r="A514" s="149">
        <v>505</v>
      </c>
      <c r="B514" s="58"/>
      <c r="C514" s="58"/>
      <c r="D514" s="69"/>
      <c r="E514" s="69"/>
      <c r="F514" s="192" t="str">
        <f t="shared" si="22"/>
        <v/>
      </c>
      <c r="G514" s="69"/>
      <c r="H514" s="64"/>
      <c r="I514" s="60"/>
      <c r="J514" s="70"/>
      <c r="K514" s="82"/>
      <c r="L514" s="65"/>
      <c r="M514" s="65"/>
      <c r="N514" s="69"/>
      <c r="O514" s="69"/>
      <c r="P514" s="61"/>
      <c r="Q514" s="65"/>
      <c r="R514" s="61"/>
      <c r="S514" s="64"/>
      <c r="T514" s="61"/>
      <c r="U514" s="64"/>
      <c r="V514" s="61"/>
      <c r="W514" s="61"/>
      <c r="X514" s="61"/>
      <c r="Y514" s="64"/>
      <c r="Z514" s="190" t="str">
        <f t="shared" si="24"/>
        <v/>
      </c>
      <c r="AA514" s="191" t="str">
        <f t="shared" si="23"/>
        <v/>
      </c>
    </row>
    <row r="515" spans="1:27" x14ac:dyDescent="0.35">
      <c r="A515" s="149">
        <v>506</v>
      </c>
      <c r="B515" s="58"/>
      <c r="C515" s="58"/>
      <c r="D515" s="69"/>
      <c r="E515" s="69"/>
      <c r="F515" s="192" t="str">
        <f t="shared" si="22"/>
        <v/>
      </c>
      <c r="G515" s="69"/>
      <c r="H515" s="64"/>
      <c r="I515" s="60"/>
      <c r="J515" s="70"/>
      <c r="K515" s="82"/>
      <c r="L515" s="65"/>
      <c r="M515" s="65"/>
      <c r="N515" s="69"/>
      <c r="O515" s="69"/>
      <c r="P515" s="61"/>
      <c r="Q515" s="65"/>
      <c r="R515" s="61"/>
      <c r="S515" s="64"/>
      <c r="T515" s="61"/>
      <c r="U515" s="64"/>
      <c r="V515" s="61"/>
      <c r="W515" s="61"/>
      <c r="X515" s="61"/>
      <c r="Y515" s="64"/>
      <c r="Z515" s="190" t="str">
        <f t="shared" si="24"/>
        <v/>
      </c>
      <c r="AA515" s="191" t="str">
        <f t="shared" si="23"/>
        <v/>
      </c>
    </row>
    <row r="516" spans="1:27" x14ac:dyDescent="0.35">
      <c r="A516" s="149">
        <v>507</v>
      </c>
      <c r="B516" s="58"/>
      <c r="C516" s="58"/>
      <c r="D516" s="69"/>
      <c r="E516" s="69"/>
      <c r="F516" s="192" t="str">
        <f t="shared" si="22"/>
        <v/>
      </c>
      <c r="G516" s="69"/>
      <c r="H516" s="64"/>
      <c r="I516" s="60"/>
      <c r="J516" s="70"/>
      <c r="K516" s="82"/>
      <c r="L516" s="65"/>
      <c r="M516" s="65"/>
      <c r="N516" s="69"/>
      <c r="O516" s="69"/>
      <c r="P516" s="61"/>
      <c r="Q516" s="65"/>
      <c r="R516" s="61"/>
      <c r="S516" s="64"/>
      <c r="T516" s="61"/>
      <c r="U516" s="64"/>
      <c r="V516" s="61"/>
      <c r="W516" s="61"/>
      <c r="X516" s="61"/>
      <c r="Y516" s="64"/>
      <c r="Z516" s="190" t="str">
        <f t="shared" si="24"/>
        <v/>
      </c>
      <c r="AA516" s="191" t="str">
        <f t="shared" si="23"/>
        <v/>
      </c>
    </row>
    <row r="517" spans="1:27" x14ac:dyDescent="0.35">
      <c r="A517" s="149">
        <v>508</v>
      </c>
      <c r="B517" s="58"/>
      <c r="C517" s="58"/>
      <c r="D517" s="69"/>
      <c r="E517" s="69"/>
      <c r="F517" s="192" t="str">
        <f t="shared" si="22"/>
        <v/>
      </c>
      <c r="G517" s="69"/>
      <c r="H517" s="64"/>
      <c r="I517" s="60"/>
      <c r="J517" s="70"/>
      <c r="K517" s="82"/>
      <c r="L517" s="65"/>
      <c r="M517" s="65"/>
      <c r="N517" s="69"/>
      <c r="O517" s="69"/>
      <c r="P517" s="61"/>
      <c r="Q517" s="65"/>
      <c r="R517" s="61"/>
      <c r="S517" s="64"/>
      <c r="T517" s="61"/>
      <c r="U517" s="64"/>
      <c r="V517" s="61"/>
      <c r="W517" s="61"/>
      <c r="X517" s="61"/>
      <c r="Y517" s="64"/>
      <c r="Z517" s="190" t="str">
        <f t="shared" si="24"/>
        <v/>
      </c>
      <c r="AA517" s="191" t="str">
        <f t="shared" si="23"/>
        <v/>
      </c>
    </row>
    <row r="518" spans="1:27" x14ac:dyDescent="0.35">
      <c r="A518" s="149">
        <v>509</v>
      </c>
      <c r="B518" s="58"/>
      <c r="C518" s="58"/>
      <c r="D518" s="69"/>
      <c r="E518" s="69"/>
      <c r="F518" s="192" t="str">
        <f t="shared" si="22"/>
        <v/>
      </c>
      <c r="G518" s="69"/>
      <c r="H518" s="64"/>
      <c r="I518" s="60"/>
      <c r="J518" s="70"/>
      <c r="K518" s="82"/>
      <c r="L518" s="65"/>
      <c r="M518" s="65"/>
      <c r="N518" s="69"/>
      <c r="O518" s="69"/>
      <c r="P518" s="61"/>
      <c r="Q518" s="65"/>
      <c r="R518" s="61"/>
      <c r="S518" s="64"/>
      <c r="T518" s="61"/>
      <c r="U518" s="64"/>
      <c r="V518" s="61"/>
      <c r="W518" s="61"/>
      <c r="X518" s="61"/>
      <c r="Y518" s="64"/>
      <c r="Z518" s="190" t="str">
        <f t="shared" si="24"/>
        <v/>
      </c>
      <c r="AA518" s="191" t="str">
        <f t="shared" si="23"/>
        <v/>
      </c>
    </row>
    <row r="519" spans="1:27" x14ac:dyDescent="0.35">
      <c r="A519" s="149">
        <v>510</v>
      </c>
      <c r="B519" s="58"/>
      <c r="C519" s="58"/>
      <c r="D519" s="69"/>
      <c r="E519" s="69"/>
      <c r="F519" s="192" t="str">
        <f t="shared" si="22"/>
        <v/>
      </c>
      <c r="G519" s="69"/>
      <c r="H519" s="64"/>
      <c r="I519" s="60"/>
      <c r="J519" s="70"/>
      <c r="K519" s="82"/>
      <c r="L519" s="65"/>
      <c r="M519" s="65"/>
      <c r="N519" s="69"/>
      <c r="O519" s="69"/>
      <c r="P519" s="61"/>
      <c r="Q519" s="65"/>
      <c r="R519" s="61"/>
      <c r="S519" s="64"/>
      <c r="T519" s="61"/>
      <c r="U519" s="64"/>
      <c r="V519" s="61"/>
      <c r="W519" s="61"/>
      <c r="X519" s="61"/>
      <c r="Y519" s="64"/>
      <c r="Z519" s="190" t="str">
        <f t="shared" si="24"/>
        <v/>
      </c>
      <c r="AA519" s="191" t="str">
        <f t="shared" si="23"/>
        <v/>
      </c>
    </row>
    <row r="520" spans="1:27" x14ac:dyDescent="0.35">
      <c r="A520" s="149">
        <v>511</v>
      </c>
      <c r="B520" s="58"/>
      <c r="C520" s="58"/>
      <c r="D520" s="69"/>
      <c r="E520" s="69"/>
      <c r="F520" s="192" t="str">
        <f t="shared" si="22"/>
        <v/>
      </c>
      <c r="G520" s="69"/>
      <c r="H520" s="64"/>
      <c r="I520" s="60"/>
      <c r="J520" s="70"/>
      <c r="K520" s="82"/>
      <c r="L520" s="65"/>
      <c r="M520" s="65"/>
      <c r="N520" s="69"/>
      <c r="O520" s="69"/>
      <c r="P520" s="61"/>
      <c r="Q520" s="65"/>
      <c r="R520" s="61"/>
      <c r="S520" s="64"/>
      <c r="T520" s="61"/>
      <c r="U520" s="64"/>
      <c r="V520" s="61"/>
      <c r="W520" s="61"/>
      <c r="X520" s="61"/>
      <c r="Y520" s="64"/>
      <c r="Z520" s="190" t="str">
        <f t="shared" si="24"/>
        <v/>
      </c>
      <c r="AA520" s="191" t="str">
        <f t="shared" si="23"/>
        <v/>
      </c>
    </row>
    <row r="521" spans="1:27" x14ac:dyDescent="0.35">
      <c r="A521" s="149">
        <v>512</v>
      </c>
      <c r="B521" s="58"/>
      <c r="C521" s="58"/>
      <c r="D521" s="69"/>
      <c r="E521" s="69"/>
      <c r="F521" s="192" t="str">
        <f t="shared" si="22"/>
        <v/>
      </c>
      <c r="G521" s="69"/>
      <c r="H521" s="64"/>
      <c r="I521" s="60"/>
      <c r="J521" s="70"/>
      <c r="K521" s="82"/>
      <c r="L521" s="65"/>
      <c r="M521" s="65"/>
      <c r="N521" s="69"/>
      <c r="O521" s="69"/>
      <c r="P521" s="61"/>
      <c r="Q521" s="65"/>
      <c r="R521" s="61"/>
      <c r="S521" s="64"/>
      <c r="T521" s="61"/>
      <c r="U521" s="64"/>
      <c r="V521" s="61"/>
      <c r="W521" s="61"/>
      <c r="X521" s="61"/>
      <c r="Y521" s="64"/>
      <c r="Z521" s="190" t="str">
        <f t="shared" si="24"/>
        <v/>
      </c>
      <c r="AA521" s="191" t="str">
        <f t="shared" si="23"/>
        <v/>
      </c>
    </row>
    <row r="522" spans="1:27" x14ac:dyDescent="0.35">
      <c r="A522" s="149">
        <v>513</v>
      </c>
      <c r="B522" s="58"/>
      <c r="C522" s="58"/>
      <c r="D522" s="69"/>
      <c r="E522" s="69"/>
      <c r="F522" s="192" t="str">
        <f t="shared" si="22"/>
        <v/>
      </c>
      <c r="G522" s="69"/>
      <c r="H522" s="64"/>
      <c r="I522" s="60"/>
      <c r="J522" s="70"/>
      <c r="K522" s="82"/>
      <c r="L522" s="65"/>
      <c r="M522" s="65"/>
      <c r="N522" s="69"/>
      <c r="O522" s="69"/>
      <c r="P522" s="61"/>
      <c r="Q522" s="65"/>
      <c r="R522" s="61"/>
      <c r="S522" s="64"/>
      <c r="T522" s="61"/>
      <c r="U522" s="64"/>
      <c r="V522" s="61"/>
      <c r="W522" s="61"/>
      <c r="X522" s="61"/>
      <c r="Y522" s="64"/>
      <c r="Z522" s="190" t="str">
        <f t="shared" si="24"/>
        <v/>
      </c>
      <c r="AA522" s="191" t="str">
        <f t="shared" si="23"/>
        <v/>
      </c>
    </row>
    <row r="523" spans="1:27" x14ac:dyDescent="0.35">
      <c r="A523" s="149">
        <v>514</v>
      </c>
      <c r="B523" s="58"/>
      <c r="C523" s="58"/>
      <c r="D523" s="69"/>
      <c r="E523" s="69"/>
      <c r="F523" s="192" t="str">
        <f t="shared" ref="F523:F586" si="25">IF(ISBLANK(B523),"",E523-D523+1)</f>
        <v/>
      </c>
      <c r="G523" s="69"/>
      <c r="H523" s="64"/>
      <c r="I523" s="60"/>
      <c r="J523" s="70"/>
      <c r="K523" s="82"/>
      <c r="L523" s="65"/>
      <c r="M523" s="65"/>
      <c r="N523" s="69"/>
      <c r="O523" s="69"/>
      <c r="P523" s="61"/>
      <c r="Q523" s="65"/>
      <c r="R523" s="61"/>
      <c r="S523" s="64"/>
      <c r="T523" s="61"/>
      <c r="U523" s="64"/>
      <c r="V523" s="61"/>
      <c r="W523" s="61"/>
      <c r="X523" s="61"/>
      <c r="Y523" s="64"/>
      <c r="Z523" s="190" t="str">
        <f t="shared" si="24"/>
        <v/>
      </c>
      <c r="AA523" s="191" t="str">
        <f t="shared" ref="AA523:AA586" si="26">IF(ISBLANK(B523),"",IF(I523="scm/m",F523*(H523*Z523*(IF(K523="Monitored using continuous emissions monitoring systems (CEMS)",L523,P523)/100)*0.6776*1*1440*(1/1000)),F523*(H523*Z523*(IF(K523="Monitored using continuous emissions monitoring systems (CEMS)",L523,P523)/100)*0.6776*(288.706/R523)*(T523/101325)*1440*(1/1000))))</f>
        <v/>
      </c>
    </row>
    <row r="524" spans="1:27" x14ac:dyDescent="0.35">
      <c r="A524" s="149">
        <v>515</v>
      </c>
      <c r="B524" s="58"/>
      <c r="C524" s="58"/>
      <c r="D524" s="69"/>
      <c r="E524" s="69"/>
      <c r="F524" s="192" t="str">
        <f t="shared" si="25"/>
        <v/>
      </c>
      <c r="G524" s="69"/>
      <c r="H524" s="64"/>
      <c r="I524" s="60"/>
      <c r="J524" s="70"/>
      <c r="K524" s="82"/>
      <c r="L524" s="65"/>
      <c r="M524" s="65"/>
      <c r="N524" s="69"/>
      <c r="O524" s="69"/>
      <c r="P524" s="61"/>
      <c r="Q524" s="65"/>
      <c r="R524" s="61"/>
      <c r="S524" s="64"/>
      <c r="T524" s="61"/>
      <c r="U524" s="64"/>
      <c r="V524" s="61"/>
      <c r="W524" s="61"/>
      <c r="X524" s="61"/>
      <c r="Y524" s="64"/>
      <c r="Z524" s="190" t="str">
        <f t="shared" si="24"/>
        <v/>
      </c>
      <c r="AA524" s="191" t="str">
        <f t="shared" si="26"/>
        <v/>
      </c>
    </row>
    <row r="525" spans="1:27" x14ac:dyDescent="0.35">
      <c r="A525" s="149">
        <v>516</v>
      </c>
      <c r="B525" s="58"/>
      <c r="C525" s="58"/>
      <c r="D525" s="69"/>
      <c r="E525" s="69"/>
      <c r="F525" s="192" t="str">
        <f t="shared" si="25"/>
        <v/>
      </c>
      <c r="G525" s="69"/>
      <c r="H525" s="64"/>
      <c r="I525" s="60"/>
      <c r="J525" s="70"/>
      <c r="K525" s="82"/>
      <c r="L525" s="65"/>
      <c r="M525" s="65"/>
      <c r="N525" s="69"/>
      <c r="O525" s="69"/>
      <c r="P525" s="61"/>
      <c r="Q525" s="65"/>
      <c r="R525" s="61"/>
      <c r="S525" s="64"/>
      <c r="T525" s="61"/>
      <c r="U525" s="64"/>
      <c r="V525" s="61"/>
      <c r="W525" s="61"/>
      <c r="X525" s="61"/>
      <c r="Y525" s="64"/>
      <c r="Z525" s="190" t="str">
        <f t="shared" si="24"/>
        <v/>
      </c>
      <c r="AA525" s="191" t="str">
        <f t="shared" si="26"/>
        <v/>
      </c>
    </row>
    <row r="526" spans="1:27" x14ac:dyDescent="0.35">
      <c r="A526" s="149">
        <v>517</v>
      </c>
      <c r="B526" s="58"/>
      <c r="C526" s="58"/>
      <c r="D526" s="69"/>
      <c r="E526" s="69"/>
      <c r="F526" s="192" t="str">
        <f t="shared" si="25"/>
        <v/>
      </c>
      <c r="G526" s="69"/>
      <c r="H526" s="64"/>
      <c r="I526" s="60"/>
      <c r="J526" s="70"/>
      <c r="K526" s="82"/>
      <c r="L526" s="65"/>
      <c r="M526" s="65"/>
      <c r="N526" s="69"/>
      <c r="O526" s="69"/>
      <c r="P526" s="61"/>
      <c r="Q526" s="65"/>
      <c r="R526" s="61"/>
      <c r="S526" s="64"/>
      <c r="T526" s="61"/>
      <c r="U526" s="64"/>
      <c r="V526" s="61"/>
      <c r="W526" s="61"/>
      <c r="X526" s="61"/>
      <c r="Y526" s="64"/>
      <c r="Z526" s="190" t="str">
        <f t="shared" ref="Z526:Z589" si="27">IF(ISBLANK(B526),"",IF(X526=0,1,(IF(V526="Flow rate was measured on a dry basis and CH4 concentration was measured on a wet basis",1/(1-X526),1-X526))))</f>
        <v/>
      </c>
      <c r="AA526" s="191" t="str">
        <f t="shared" si="26"/>
        <v/>
      </c>
    </row>
    <row r="527" spans="1:27" x14ac:dyDescent="0.35">
      <c r="A527" s="149">
        <v>518</v>
      </c>
      <c r="B527" s="58"/>
      <c r="C527" s="58"/>
      <c r="D527" s="69"/>
      <c r="E527" s="69"/>
      <c r="F527" s="192" t="str">
        <f t="shared" si="25"/>
        <v/>
      </c>
      <c r="G527" s="69"/>
      <c r="H527" s="64"/>
      <c r="I527" s="60"/>
      <c r="J527" s="70"/>
      <c r="K527" s="82"/>
      <c r="L527" s="65"/>
      <c r="M527" s="65"/>
      <c r="N527" s="69"/>
      <c r="O527" s="69"/>
      <c r="P527" s="61"/>
      <c r="Q527" s="65"/>
      <c r="R527" s="61"/>
      <c r="S527" s="64"/>
      <c r="T527" s="61"/>
      <c r="U527" s="64"/>
      <c r="V527" s="61"/>
      <c r="W527" s="61"/>
      <c r="X527" s="61"/>
      <c r="Y527" s="64"/>
      <c r="Z527" s="190" t="str">
        <f t="shared" si="27"/>
        <v/>
      </c>
      <c r="AA527" s="191" t="str">
        <f t="shared" si="26"/>
        <v/>
      </c>
    </row>
    <row r="528" spans="1:27" x14ac:dyDescent="0.35">
      <c r="A528" s="149">
        <v>519</v>
      </c>
      <c r="B528" s="58"/>
      <c r="C528" s="58"/>
      <c r="D528" s="69"/>
      <c r="E528" s="69"/>
      <c r="F528" s="192" t="str">
        <f t="shared" si="25"/>
        <v/>
      </c>
      <c r="G528" s="69"/>
      <c r="H528" s="64"/>
      <c r="I528" s="60"/>
      <c r="J528" s="70"/>
      <c r="K528" s="82"/>
      <c r="L528" s="65"/>
      <c r="M528" s="65"/>
      <c r="N528" s="69"/>
      <c r="O528" s="69"/>
      <c r="P528" s="61"/>
      <c r="Q528" s="65"/>
      <c r="R528" s="61"/>
      <c r="S528" s="64"/>
      <c r="T528" s="61"/>
      <c r="U528" s="64"/>
      <c r="V528" s="61"/>
      <c r="W528" s="61"/>
      <c r="X528" s="61"/>
      <c r="Y528" s="64"/>
      <c r="Z528" s="190" t="str">
        <f t="shared" si="27"/>
        <v/>
      </c>
      <c r="AA528" s="191" t="str">
        <f t="shared" si="26"/>
        <v/>
      </c>
    </row>
    <row r="529" spans="1:27" x14ac:dyDescent="0.35">
      <c r="A529" s="149">
        <v>520</v>
      </c>
      <c r="B529" s="58"/>
      <c r="C529" s="58"/>
      <c r="D529" s="69"/>
      <c r="E529" s="69"/>
      <c r="F529" s="192" t="str">
        <f t="shared" si="25"/>
        <v/>
      </c>
      <c r="G529" s="69"/>
      <c r="H529" s="64"/>
      <c r="I529" s="60"/>
      <c r="J529" s="70"/>
      <c r="K529" s="82"/>
      <c r="L529" s="65"/>
      <c r="M529" s="65"/>
      <c r="N529" s="69"/>
      <c r="O529" s="69"/>
      <c r="P529" s="61"/>
      <c r="Q529" s="65"/>
      <c r="R529" s="61"/>
      <c r="S529" s="64"/>
      <c r="T529" s="61"/>
      <c r="U529" s="64"/>
      <c r="V529" s="61"/>
      <c r="W529" s="61"/>
      <c r="X529" s="61"/>
      <c r="Y529" s="64"/>
      <c r="Z529" s="190" t="str">
        <f t="shared" si="27"/>
        <v/>
      </c>
      <c r="AA529" s="191" t="str">
        <f t="shared" si="26"/>
        <v/>
      </c>
    </row>
    <row r="530" spans="1:27" x14ac:dyDescent="0.35">
      <c r="A530" s="149">
        <v>521</v>
      </c>
      <c r="B530" s="58"/>
      <c r="C530" s="58"/>
      <c r="D530" s="69"/>
      <c r="E530" s="69"/>
      <c r="F530" s="192" t="str">
        <f t="shared" si="25"/>
        <v/>
      </c>
      <c r="G530" s="69"/>
      <c r="H530" s="64"/>
      <c r="I530" s="60"/>
      <c r="J530" s="70"/>
      <c r="K530" s="82"/>
      <c r="L530" s="65"/>
      <c r="M530" s="65"/>
      <c r="N530" s="69"/>
      <c r="O530" s="69"/>
      <c r="P530" s="61"/>
      <c r="Q530" s="65"/>
      <c r="R530" s="61"/>
      <c r="S530" s="64"/>
      <c r="T530" s="61"/>
      <c r="U530" s="64"/>
      <c r="V530" s="61"/>
      <c r="W530" s="61"/>
      <c r="X530" s="61"/>
      <c r="Y530" s="64"/>
      <c r="Z530" s="190" t="str">
        <f t="shared" si="27"/>
        <v/>
      </c>
      <c r="AA530" s="191" t="str">
        <f t="shared" si="26"/>
        <v/>
      </c>
    </row>
    <row r="531" spans="1:27" x14ac:dyDescent="0.35">
      <c r="A531" s="149">
        <v>522</v>
      </c>
      <c r="B531" s="58"/>
      <c r="C531" s="58"/>
      <c r="D531" s="69"/>
      <c r="E531" s="69"/>
      <c r="F531" s="192" t="str">
        <f t="shared" si="25"/>
        <v/>
      </c>
      <c r="G531" s="69"/>
      <c r="H531" s="64"/>
      <c r="I531" s="60"/>
      <c r="J531" s="70"/>
      <c r="K531" s="82"/>
      <c r="L531" s="65"/>
      <c r="M531" s="65"/>
      <c r="N531" s="69"/>
      <c r="O531" s="69"/>
      <c r="P531" s="61"/>
      <c r="Q531" s="65"/>
      <c r="R531" s="61"/>
      <c r="S531" s="64"/>
      <c r="T531" s="61"/>
      <c r="U531" s="64"/>
      <c r="V531" s="61"/>
      <c r="W531" s="61"/>
      <c r="X531" s="61"/>
      <c r="Y531" s="64"/>
      <c r="Z531" s="190" t="str">
        <f t="shared" si="27"/>
        <v/>
      </c>
      <c r="AA531" s="191" t="str">
        <f t="shared" si="26"/>
        <v/>
      </c>
    </row>
    <row r="532" spans="1:27" x14ac:dyDescent="0.35">
      <c r="A532" s="149">
        <v>523</v>
      </c>
      <c r="B532" s="58"/>
      <c r="C532" s="58"/>
      <c r="D532" s="69"/>
      <c r="E532" s="69"/>
      <c r="F532" s="192" t="str">
        <f t="shared" si="25"/>
        <v/>
      </c>
      <c r="G532" s="69"/>
      <c r="H532" s="64"/>
      <c r="I532" s="60"/>
      <c r="J532" s="70"/>
      <c r="K532" s="82"/>
      <c r="L532" s="65"/>
      <c r="M532" s="65"/>
      <c r="N532" s="69"/>
      <c r="O532" s="69"/>
      <c r="P532" s="61"/>
      <c r="Q532" s="65"/>
      <c r="R532" s="61"/>
      <c r="S532" s="64"/>
      <c r="T532" s="61"/>
      <c r="U532" s="64"/>
      <c r="V532" s="61"/>
      <c r="W532" s="61"/>
      <c r="X532" s="61"/>
      <c r="Y532" s="64"/>
      <c r="Z532" s="190" t="str">
        <f t="shared" si="27"/>
        <v/>
      </c>
      <c r="AA532" s="191" t="str">
        <f t="shared" si="26"/>
        <v/>
      </c>
    </row>
    <row r="533" spans="1:27" x14ac:dyDescent="0.35">
      <c r="A533" s="149">
        <v>524</v>
      </c>
      <c r="B533" s="58"/>
      <c r="C533" s="58"/>
      <c r="D533" s="69"/>
      <c r="E533" s="69"/>
      <c r="F533" s="192" t="str">
        <f t="shared" si="25"/>
        <v/>
      </c>
      <c r="G533" s="69"/>
      <c r="H533" s="64"/>
      <c r="I533" s="60"/>
      <c r="J533" s="70"/>
      <c r="K533" s="82"/>
      <c r="L533" s="65"/>
      <c r="M533" s="65"/>
      <c r="N533" s="69"/>
      <c r="O533" s="69"/>
      <c r="P533" s="61"/>
      <c r="Q533" s="65"/>
      <c r="R533" s="61"/>
      <c r="S533" s="64"/>
      <c r="T533" s="61"/>
      <c r="U533" s="64"/>
      <c r="V533" s="61"/>
      <c r="W533" s="61"/>
      <c r="X533" s="61"/>
      <c r="Y533" s="64"/>
      <c r="Z533" s="190" t="str">
        <f t="shared" si="27"/>
        <v/>
      </c>
      <c r="AA533" s="191" t="str">
        <f t="shared" si="26"/>
        <v/>
      </c>
    </row>
    <row r="534" spans="1:27" x14ac:dyDescent="0.35">
      <c r="A534" s="149">
        <v>525</v>
      </c>
      <c r="B534" s="58"/>
      <c r="C534" s="58"/>
      <c r="D534" s="69"/>
      <c r="E534" s="69"/>
      <c r="F534" s="192" t="str">
        <f t="shared" si="25"/>
        <v/>
      </c>
      <c r="G534" s="69"/>
      <c r="H534" s="64"/>
      <c r="I534" s="60"/>
      <c r="J534" s="70"/>
      <c r="K534" s="82"/>
      <c r="L534" s="65"/>
      <c r="M534" s="65"/>
      <c r="N534" s="69"/>
      <c r="O534" s="69"/>
      <c r="P534" s="61"/>
      <c r="Q534" s="65"/>
      <c r="R534" s="61"/>
      <c r="S534" s="64"/>
      <c r="T534" s="61"/>
      <c r="U534" s="64"/>
      <c r="V534" s="61"/>
      <c r="W534" s="61"/>
      <c r="X534" s="61"/>
      <c r="Y534" s="64"/>
      <c r="Z534" s="190" t="str">
        <f t="shared" si="27"/>
        <v/>
      </c>
      <c r="AA534" s="191" t="str">
        <f t="shared" si="26"/>
        <v/>
      </c>
    </row>
    <row r="535" spans="1:27" x14ac:dyDescent="0.35">
      <c r="A535" s="149">
        <v>526</v>
      </c>
      <c r="B535" s="58"/>
      <c r="C535" s="58"/>
      <c r="D535" s="69"/>
      <c r="E535" s="69"/>
      <c r="F535" s="192" t="str">
        <f t="shared" si="25"/>
        <v/>
      </c>
      <c r="G535" s="69"/>
      <c r="H535" s="64"/>
      <c r="I535" s="60"/>
      <c r="J535" s="70"/>
      <c r="K535" s="82"/>
      <c r="L535" s="65"/>
      <c r="M535" s="65"/>
      <c r="N535" s="69"/>
      <c r="O535" s="69"/>
      <c r="P535" s="61"/>
      <c r="Q535" s="65"/>
      <c r="R535" s="61"/>
      <c r="S535" s="64"/>
      <c r="T535" s="61"/>
      <c r="U535" s="64"/>
      <c r="V535" s="61"/>
      <c r="W535" s="61"/>
      <c r="X535" s="61"/>
      <c r="Y535" s="64"/>
      <c r="Z535" s="190" t="str">
        <f t="shared" si="27"/>
        <v/>
      </c>
      <c r="AA535" s="191" t="str">
        <f t="shared" si="26"/>
        <v/>
      </c>
    </row>
    <row r="536" spans="1:27" x14ac:dyDescent="0.35">
      <c r="A536" s="149">
        <v>527</v>
      </c>
      <c r="B536" s="58"/>
      <c r="C536" s="58"/>
      <c r="D536" s="69"/>
      <c r="E536" s="69"/>
      <c r="F536" s="192" t="str">
        <f t="shared" si="25"/>
        <v/>
      </c>
      <c r="G536" s="69"/>
      <c r="H536" s="64"/>
      <c r="I536" s="60"/>
      <c r="J536" s="70"/>
      <c r="K536" s="82"/>
      <c r="L536" s="65"/>
      <c r="M536" s="65"/>
      <c r="N536" s="69"/>
      <c r="O536" s="69"/>
      <c r="P536" s="61"/>
      <c r="Q536" s="65"/>
      <c r="R536" s="61"/>
      <c r="S536" s="64"/>
      <c r="T536" s="61"/>
      <c r="U536" s="64"/>
      <c r="V536" s="61"/>
      <c r="W536" s="61"/>
      <c r="X536" s="61"/>
      <c r="Y536" s="64"/>
      <c r="Z536" s="190" t="str">
        <f t="shared" si="27"/>
        <v/>
      </c>
      <c r="AA536" s="191" t="str">
        <f t="shared" si="26"/>
        <v/>
      </c>
    </row>
    <row r="537" spans="1:27" x14ac:dyDescent="0.35">
      <c r="A537" s="149">
        <v>528</v>
      </c>
      <c r="B537" s="58"/>
      <c r="C537" s="58"/>
      <c r="D537" s="69"/>
      <c r="E537" s="69"/>
      <c r="F537" s="192" t="str">
        <f t="shared" si="25"/>
        <v/>
      </c>
      <c r="G537" s="69"/>
      <c r="H537" s="64"/>
      <c r="I537" s="60"/>
      <c r="J537" s="70"/>
      <c r="K537" s="82"/>
      <c r="L537" s="65"/>
      <c r="M537" s="65"/>
      <c r="N537" s="69"/>
      <c r="O537" s="69"/>
      <c r="P537" s="61"/>
      <c r="Q537" s="65"/>
      <c r="R537" s="61"/>
      <c r="S537" s="64"/>
      <c r="T537" s="61"/>
      <c r="U537" s="64"/>
      <c r="V537" s="61"/>
      <c r="W537" s="61"/>
      <c r="X537" s="61"/>
      <c r="Y537" s="64"/>
      <c r="Z537" s="190" t="str">
        <f t="shared" si="27"/>
        <v/>
      </c>
      <c r="AA537" s="191" t="str">
        <f t="shared" si="26"/>
        <v/>
      </c>
    </row>
    <row r="538" spans="1:27" x14ac:dyDescent="0.35">
      <c r="A538" s="149">
        <v>529</v>
      </c>
      <c r="B538" s="58"/>
      <c r="C538" s="58"/>
      <c r="D538" s="69"/>
      <c r="E538" s="69"/>
      <c r="F538" s="192" t="str">
        <f t="shared" si="25"/>
        <v/>
      </c>
      <c r="G538" s="69"/>
      <c r="H538" s="64"/>
      <c r="I538" s="60"/>
      <c r="J538" s="70"/>
      <c r="K538" s="82"/>
      <c r="L538" s="65"/>
      <c r="M538" s="65"/>
      <c r="N538" s="69"/>
      <c r="O538" s="69"/>
      <c r="P538" s="61"/>
      <c r="Q538" s="65"/>
      <c r="R538" s="61"/>
      <c r="S538" s="64"/>
      <c r="T538" s="61"/>
      <c r="U538" s="64"/>
      <c r="V538" s="61"/>
      <c r="W538" s="61"/>
      <c r="X538" s="61"/>
      <c r="Y538" s="64"/>
      <c r="Z538" s="190" t="str">
        <f t="shared" si="27"/>
        <v/>
      </c>
      <c r="AA538" s="191" t="str">
        <f t="shared" si="26"/>
        <v/>
      </c>
    </row>
    <row r="539" spans="1:27" x14ac:dyDescent="0.35">
      <c r="A539" s="149">
        <v>530</v>
      </c>
      <c r="B539" s="58"/>
      <c r="C539" s="58"/>
      <c r="D539" s="69"/>
      <c r="E539" s="69"/>
      <c r="F539" s="192" t="str">
        <f t="shared" si="25"/>
        <v/>
      </c>
      <c r="G539" s="69"/>
      <c r="H539" s="64"/>
      <c r="I539" s="60"/>
      <c r="J539" s="70"/>
      <c r="K539" s="82"/>
      <c r="L539" s="65"/>
      <c r="M539" s="65"/>
      <c r="N539" s="69"/>
      <c r="O539" s="69"/>
      <c r="P539" s="61"/>
      <c r="Q539" s="65"/>
      <c r="R539" s="61"/>
      <c r="S539" s="64"/>
      <c r="T539" s="61"/>
      <c r="U539" s="64"/>
      <c r="V539" s="61"/>
      <c r="W539" s="61"/>
      <c r="X539" s="61"/>
      <c r="Y539" s="64"/>
      <c r="Z539" s="190" t="str">
        <f t="shared" si="27"/>
        <v/>
      </c>
      <c r="AA539" s="191" t="str">
        <f t="shared" si="26"/>
        <v/>
      </c>
    </row>
    <row r="540" spans="1:27" x14ac:dyDescent="0.35">
      <c r="A540" s="149">
        <v>531</v>
      </c>
      <c r="B540" s="58"/>
      <c r="C540" s="58"/>
      <c r="D540" s="69"/>
      <c r="E540" s="69"/>
      <c r="F540" s="192" t="str">
        <f t="shared" si="25"/>
        <v/>
      </c>
      <c r="G540" s="69"/>
      <c r="H540" s="64"/>
      <c r="I540" s="60"/>
      <c r="J540" s="70"/>
      <c r="K540" s="82"/>
      <c r="L540" s="65"/>
      <c r="M540" s="65"/>
      <c r="N540" s="69"/>
      <c r="O540" s="69"/>
      <c r="P540" s="61"/>
      <c r="Q540" s="65"/>
      <c r="R540" s="61"/>
      <c r="S540" s="64"/>
      <c r="T540" s="61"/>
      <c r="U540" s="64"/>
      <c r="V540" s="61"/>
      <c r="W540" s="61"/>
      <c r="X540" s="61"/>
      <c r="Y540" s="64"/>
      <c r="Z540" s="190" t="str">
        <f t="shared" si="27"/>
        <v/>
      </c>
      <c r="AA540" s="191" t="str">
        <f t="shared" si="26"/>
        <v/>
      </c>
    </row>
    <row r="541" spans="1:27" x14ac:dyDescent="0.35">
      <c r="A541" s="149">
        <v>532</v>
      </c>
      <c r="B541" s="58"/>
      <c r="C541" s="58"/>
      <c r="D541" s="69"/>
      <c r="E541" s="69"/>
      <c r="F541" s="192" t="str">
        <f t="shared" si="25"/>
        <v/>
      </c>
      <c r="G541" s="69"/>
      <c r="H541" s="64"/>
      <c r="I541" s="60"/>
      <c r="J541" s="70"/>
      <c r="K541" s="82"/>
      <c r="L541" s="65"/>
      <c r="M541" s="65"/>
      <c r="N541" s="69"/>
      <c r="O541" s="69"/>
      <c r="P541" s="61"/>
      <c r="Q541" s="65"/>
      <c r="R541" s="61"/>
      <c r="S541" s="64"/>
      <c r="T541" s="61"/>
      <c r="U541" s="64"/>
      <c r="V541" s="61"/>
      <c r="W541" s="61"/>
      <c r="X541" s="61"/>
      <c r="Y541" s="64"/>
      <c r="Z541" s="190" t="str">
        <f t="shared" si="27"/>
        <v/>
      </c>
      <c r="AA541" s="191" t="str">
        <f t="shared" si="26"/>
        <v/>
      </c>
    </row>
    <row r="542" spans="1:27" x14ac:dyDescent="0.35">
      <c r="A542" s="149">
        <v>533</v>
      </c>
      <c r="B542" s="58"/>
      <c r="C542" s="58"/>
      <c r="D542" s="69"/>
      <c r="E542" s="69"/>
      <c r="F542" s="192" t="str">
        <f t="shared" si="25"/>
        <v/>
      </c>
      <c r="G542" s="69"/>
      <c r="H542" s="64"/>
      <c r="I542" s="60"/>
      <c r="J542" s="70"/>
      <c r="K542" s="82"/>
      <c r="L542" s="65"/>
      <c r="M542" s="65"/>
      <c r="N542" s="69"/>
      <c r="O542" s="69"/>
      <c r="P542" s="61"/>
      <c r="Q542" s="65"/>
      <c r="R542" s="61"/>
      <c r="S542" s="64"/>
      <c r="T542" s="61"/>
      <c r="U542" s="64"/>
      <c r="V542" s="61"/>
      <c r="W542" s="61"/>
      <c r="X542" s="61"/>
      <c r="Y542" s="64"/>
      <c r="Z542" s="190" t="str">
        <f t="shared" si="27"/>
        <v/>
      </c>
      <c r="AA542" s="191" t="str">
        <f t="shared" si="26"/>
        <v/>
      </c>
    </row>
    <row r="543" spans="1:27" x14ac:dyDescent="0.35">
      <c r="A543" s="149">
        <v>534</v>
      </c>
      <c r="B543" s="58"/>
      <c r="C543" s="58"/>
      <c r="D543" s="69"/>
      <c r="E543" s="69"/>
      <c r="F543" s="192" t="str">
        <f t="shared" si="25"/>
        <v/>
      </c>
      <c r="G543" s="69"/>
      <c r="H543" s="64"/>
      <c r="I543" s="60"/>
      <c r="J543" s="70"/>
      <c r="K543" s="82"/>
      <c r="L543" s="65"/>
      <c r="M543" s="65"/>
      <c r="N543" s="69"/>
      <c r="O543" s="69"/>
      <c r="P543" s="61"/>
      <c r="Q543" s="65"/>
      <c r="R543" s="61"/>
      <c r="S543" s="64"/>
      <c r="T543" s="61"/>
      <c r="U543" s="64"/>
      <c r="V543" s="61"/>
      <c r="W543" s="61"/>
      <c r="X543" s="61"/>
      <c r="Y543" s="64"/>
      <c r="Z543" s="190" t="str">
        <f t="shared" si="27"/>
        <v/>
      </c>
      <c r="AA543" s="191" t="str">
        <f t="shared" si="26"/>
        <v/>
      </c>
    </row>
    <row r="544" spans="1:27" x14ac:dyDescent="0.35">
      <c r="A544" s="149">
        <v>535</v>
      </c>
      <c r="B544" s="58"/>
      <c r="C544" s="58"/>
      <c r="D544" s="69"/>
      <c r="E544" s="69"/>
      <c r="F544" s="192" t="str">
        <f t="shared" si="25"/>
        <v/>
      </c>
      <c r="G544" s="69"/>
      <c r="H544" s="64"/>
      <c r="I544" s="60"/>
      <c r="J544" s="70"/>
      <c r="K544" s="82"/>
      <c r="L544" s="65"/>
      <c r="M544" s="65"/>
      <c r="N544" s="69"/>
      <c r="O544" s="69"/>
      <c r="P544" s="61"/>
      <c r="Q544" s="65"/>
      <c r="R544" s="61"/>
      <c r="S544" s="64"/>
      <c r="T544" s="61"/>
      <c r="U544" s="64"/>
      <c r="V544" s="61"/>
      <c r="W544" s="61"/>
      <c r="X544" s="61"/>
      <c r="Y544" s="64"/>
      <c r="Z544" s="190" t="str">
        <f t="shared" si="27"/>
        <v/>
      </c>
      <c r="AA544" s="191" t="str">
        <f t="shared" si="26"/>
        <v/>
      </c>
    </row>
    <row r="545" spans="1:27" x14ac:dyDescent="0.35">
      <c r="A545" s="149">
        <v>536</v>
      </c>
      <c r="B545" s="58"/>
      <c r="C545" s="58"/>
      <c r="D545" s="69"/>
      <c r="E545" s="69"/>
      <c r="F545" s="192" t="str">
        <f t="shared" si="25"/>
        <v/>
      </c>
      <c r="G545" s="69"/>
      <c r="H545" s="64"/>
      <c r="I545" s="60"/>
      <c r="J545" s="70"/>
      <c r="K545" s="82"/>
      <c r="L545" s="65"/>
      <c r="M545" s="65"/>
      <c r="N545" s="69"/>
      <c r="O545" s="69"/>
      <c r="P545" s="61"/>
      <c r="Q545" s="65"/>
      <c r="R545" s="61"/>
      <c r="S545" s="64"/>
      <c r="T545" s="61"/>
      <c r="U545" s="64"/>
      <c r="V545" s="61"/>
      <c r="W545" s="61"/>
      <c r="X545" s="61"/>
      <c r="Y545" s="64"/>
      <c r="Z545" s="190" t="str">
        <f t="shared" si="27"/>
        <v/>
      </c>
      <c r="AA545" s="191" t="str">
        <f t="shared" si="26"/>
        <v/>
      </c>
    </row>
    <row r="546" spans="1:27" x14ac:dyDescent="0.35">
      <c r="A546" s="149">
        <v>537</v>
      </c>
      <c r="B546" s="58"/>
      <c r="C546" s="58"/>
      <c r="D546" s="69"/>
      <c r="E546" s="69"/>
      <c r="F546" s="192" t="str">
        <f t="shared" si="25"/>
        <v/>
      </c>
      <c r="G546" s="69"/>
      <c r="H546" s="64"/>
      <c r="I546" s="60"/>
      <c r="J546" s="70"/>
      <c r="K546" s="82"/>
      <c r="L546" s="65"/>
      <c r="M546" s="65"/>
      <c r="N546" s="69"/>
      <c r="O546" s="69"/>
      <c r="P546" s="61"/>
      <c r="Q546" s="65"/>
      <c r="R546" s="61"/>
      <c r="S546" s="64"/>
      <c r="T546" s="61"/>
      <c r="U546" s="64"/>
      <c r="V546" s="61"/>
      <c r="W546" s="61"/>
      <c r="X546" s="61"/>
      <c r="Y546" s="64"/>
      <c r="Z546" s="190" t="str">
        <f t="shared" si="27"/>
        <v/>
      </c>
      <c r="AA546" s="191" t="str">
        <f t="shared" si="26"/>
        <v/>
      </c>
    </row>
    <row r="547" spans="1:27" x14ac:dyDescent="0.35">
      <c r="A547" s="149">
        <v>538</v>
      </c>
      <c r="B547" s="58"/>
      <c r="C547" s="58"/>
      <c r="D547" s="69"/>
      <c r="E547" s="69"/>
      <c r="F547" s="192" t="str">
        <f t="shared" si="25"/>
        <v/>
      </c>
      <c r="G547" s="69"/>
      <c r="H547" s="64"/>
      <c r="I547" s="60"/>
      <c r="J547" s="70"/>
      <c r="K547" s="82"/>
      <c r="L547" s="65"/>
      <c r="M547" s="65"/>
      <c r="N547" s="69"/>
      <c r="O547" s="69"/>
      <c r="P547" s="61"/>
      <c r="Q547" s="65"/>
      <c r="R547" s="61"/>
      <c r="S547" s="64"/>
      <c r="T547" s="61"/>
      <c r="U547" s="64"/>
      <c r="V547" s="61"/>
      <c r="W547" s="61"/>
      <c r="X547" s="61"/>
      <c r="Y547" s="64"/>
      <c r="Z547" s="190" t="str">
        <f t="shared" si="27"/>
        <v/>
      </c>
      <c r="AA547" s="191" t="str">
        <f t="shared" si="26"/>
        <v/>
      </c>
    </row>
    <row r="548" spans="1:27" x14ac:dyDescent="0.35">
      <c r="A548" s="149">
        <v>539</v>
      </c>
      <c r="B548" s="58"/>
      <c r="C548" s="58"/>
      <c r="D548" s="69"/>
      <c r="E548" s="69"/>
      <c r="F548" s="192" t="str">
        <f t="shared" si="25"/>
        <v/>
      </c>
      <c r="G548" s="69"/>
      <c r="H548" s="64"/>
      <c r="I548" s="60"/>
      <c r="J548" s="70"/>
      <c r="K548" s="82"/>
      <c r="L548" s="65"/>
      <c r="M548" s="65"/>
      <c r="N548" s="69"/>
      <c r="O548" s="69"/>
      <c r="P548" s="61"/>
      <c r="Q548" s="65"/>
      <c r="R548" s="61"/>
      <c r="S548" s="64"/>
      <c r="T548" s="61"/>
      <c r="U548" s="64"/>
      <c r="V548" s="61"/>
      <c r="W548" s="61"/>
      <c r="X548" s="61"/>
      <c r="Y548" s="64"/>
      <c r="Z548" s="190" t="str">
        <f t="shared" si="27"/>
        <v/>
      </c>
      <c r="AA548" s="191" t="str">
        <f t="shared" si="26"/>
        <v/>
      </c>
    </row>
    <row r="549" spans="1:27" x14ac:dyDescent="0.35">
      <c r="A549" s="149">
        <v>540</v>
      </c>
      <c r="B549" s="58"/>
      <c r="C549" s="58"/>
      <c r="D549" s="69"/>
      <c r="E549" s="69"/>
      <c r="F549" s="192" t="str">
        <f t="shared" si="25"/>
        <v/>
      </c>
      <c r="G549" s="69"/>
      <c r="H549" s="64"/>
      <c r="I549" s="60"/>
      <c r="J549" s="70"/>
      <c r="K549" s="82"/>
      <c r="L549" s="65"/>
      <c r="M549" s="65"/>
      <c r="N549" s="69"/>
      <c r="O549" s="69"/>
      <c r="P549" s="61"/>
      <c r="Q549" s="65"/>
      <c r="R549" s="61"/>
      <c r="S549" s="64"/>
      <c r="T549" s="61"/>
      <c r="U549" s="64"/>
      <c r="V549" s="61"/>
      <c r="W549" s="61"/>
      <c r="X549" s="61"/>
      <c r="Y549" s="64"/>
      <c r="Z549" s="190" t="str">
        <f t="shared" si="27"/>
        <v/>
      </c>
      <c r="AA549" s="191" t="str">
        <f t="shared" si="26"/>
        <v/>
      </c>
    </row>
    <row r="550" spans="1:27" x14ac:dyDescent="0.35">
      <c r="A550" s="149">
        <v>541</v>
      </c>
      <c r="B550" s="58"/>
      <c r="C550" s="58"/>
      <c r="D550" s="69"/>
      <c r="E550" s="69"/>
      <c r="F550" s="192" t="str">
        <f t="shared" si="25"/>
        <v/>
      </c>
      <c r="G550" s="69"/>
      <c r="H550" s="64"/>
      <c r="I550" s="60"/>
      <c r="J550" s="70"/>
      <c r="K550" s="82"/>
      <c r="L550" s="65"/>
      <c r="M550" s="65"/>
      <c r="N550" s="69"/>
      <c r="O550" s="69"/>
      <c r="P550" s="61"/>
      <c r="Q550" s="65"/>
      <c r="R550" s="61"/>
      <c r="S550" s="64"/>
      <c r="T550" s="61"/>
      <c r="U550" s="64"/>
      <c r="V550" s="61"/>
      <c r="W550" s="61"/>
      <c r="X550" s="61"/>
      <c r="Y550" s="64"/>
      <c r="Z550" s="190" t="str">
        <f t="shared" si="27"/>
        <v/>
      </c>
      <c r="AA550" s="191" t="str">
        <f t="shared" si="26"/>
        <v/>
      </c>
    </row>
    <row r="551" spans="1:27" x14ac:dyDescent="0.35">
      <c r="A551" s="149">
        <v>542</v>
      </c>
      <c r="B551" s="58"/>
      <c r="C551" s="58"/>
      <c r="D551" s="69"/>
      <c r="E551" s="69"/>
      <c r="F551" s="192" t="str">
        <f t="shared" si="25"/>
        <v/>
      </c>
      <c r="G551" s="69"/>
      <c r="H551" s="64"/>
      <c r="I551" s="60"/>
      <c r="J551" s="70"/>
      <c r="K551" s="82"/>
      <c r="L551" s="65"/>
      <c r="M551" s="65"/>
      <c r="N551" s="69"/>
      <c r="O551" s="69"/>
      <c r="P551" s="61"/>
      <c r="Q551" s="65"/>
      <c r="R551" s="61"/>
      <c r="S551" s="64"/>
      <c r="T551" s="61"/>
      <c r="U551" s="64"/>
      <c r="V551" s="61"/>
      <c r="W551" s="61"/>
      <c r="X551" s="61"/>
      <c r="Y551" s="64"/>
      <c r="Z551" s="190" t="str">
        <f t="shared" si="27"/>
        <v/>
      </c>
      <c r="AA551" s="191" t="str">
        <f t="shared" si="26"/>
        <v/>
      </c>
    </row>
    <row r="552" spans="1:27" x14ac:dyDescent="0.35">
      <c r="A552" s="149">
        <v>543</v>
      </c>
      <c r="B552" s="58"/>
      <c r="C552" s="58"/>
      <c r="D552" s="69"/>
      <c r="E552" s="69"/>
      <c r="F552" s="192" t="str">
        <f t="shared" si="25"/>
        <v/>
      </c>
      <c r="G552" s="69"/>
      <c r="H552" s="64"/>
      <c r="I552" s="60"/>
      <c r="J552" s="70"/>
      <c r="K552" s="82"/>
      <c r="L552" s="65"/>
      <c r="M552" s="65"/>
      <c r="N552" s="69"/>
      <c r="O552" s="69"/>
      <c r="P552" s="61"/>
      <c r="Q552" s="65"/>
      <c r="R552" s="61"/>
      <c r="S552" s="64"/>
      <c r="T552" s="61"/>
      <c r="U552" s="64"/>
      <c r="V552" s="61"/>
      <c r="W552" s="61"/>
      <c r="X552" s="61"/>
      <c r="Y552" s="64"/>
      <c r="Z552" s="190" t="str">
        <f t="shared" si="27"/>
        <v/>
      </c>
      <c r="AA552" s="191" t="str">
        <f t="shared" si="26"/>
        <v/>
      </c>
    </row>
    <row r="553" spans="1:27" x14ac:dyDescent="0.35">
      <c r="A553" s="149">
        <v>544</v>
      </c>
      <c r="B553" s="58"/>
      <c r="C553" s="58"/>
      <c r="D553" s="69"/>
      <c r="E553" s="69"/>
      <c r="F553" s="192" t="str">
        <f t="shared" si="25"/>
        <v/>
      </c>
      <c r="G553" s="69"/>
      <c r="H553" s="64"/>
      <c r="I553" s="60"/>
      <c r="J553" s="70"/>
      <c r="K553" s="82"/>
      <c r="L553" s="65"/>
      <c r="M553" s="65"/>
      <c r="N553" s="69"/>
      <c r="O553" s="69"/>
      <c r="P553" s="61"/>
      <c r="Q553" s="65"/>
      <c r="R553" s="61"/>
      <c r="S553" s="64"/>
      <c r="T553" s="61"/>
      <c r="U553" s="64"/>
      <c r="V553" s="61"/>
      <c r="W553" s="61"/>
      <c r="X553" s="61"/>
      <c r="Y553" s="64"/>
      <c r="Z553" s="190" t="str">
        <f t="shared" si="27"/>
        <v/>
      </c>
      <c r="AA553" s="191" t="str">
        <f t="shared" si="26"/>
        <v/>
      </c>
    </row>
    <row r="554" spans="1:27" x14ac:dyDescent="0.35">
      <c r="A554" s="149">
        <v>545</v>
      </c>
      <c r="B554" s="58"/>
      <c r="C554" s="58"/>
      <c r="D554" s="69"/>
      <c r="E554" s="69"/>
      <c r="F554" s="192" t="str">
        <f t="shared" si="25"/>
        <v/>
      </c>
      <c r="G554" s="69"/>
      <c r="H554" s="64"/>
      <c r="I554" s="60"/>
      <c r="J554" s="70"/>
      <c r="K554" s="82"/>
      <c r="L554" s="65"/>
      <c r="M554" s="65"/>
      <c r="N554" s="69"/>
      <c r="O554" s="69"/>
      <c r="P554" s="61"/>
      <c r="Q554" s="65"/>
      <c r="R554" s="61"/>
      <c r="S554" s="64"/>
      <c r="T554" s="61"/>
      <c r="U554" s="64"/>
      <c r="V554" s="61"/>
      <c r="W554" s="61"/>
      <c r="X554" s="61"/>
      <c r="Y554" s="64"/>
      <c r="Z554" s="190" t="str">
        <f t="shared" si="27"/>
        <v/>
      </c>
      <c r="AA554" s="191" t="str">
        <f t="shared" si="26"/>
        <v/>
      </c>
    </row>
    <row r="555" spans="1:27" x14ac:dyDescent="0.35">
      <c r="A555" s="149">
        <v>546</v>
      </c>
      <c r="B555" s="58"/>
      <c r="C555" s="58"/>
      <c r="D555" s="69"/>
      <c r="E555" s="69"/>
      <c r="F555" s="192" t="str">
        <f t="shared" si="25"/>
        <v/>
      </c>
      <c r="G555" s="69"/>
      <c r="H555" s="64"/>
      <c r="I555" s="60"/>
      <c r="J555" s="70"/>
      <c r="K555" s="82"/>
      <c r="L555" s="65"/>
      <c r="M555" s="65"/>
      <c r="N555" s="69"/>
      <c r="O555" s="69"/>
      <c r="P555" s="61"/>
      <c r="Q555" s="65"/>
      <c r="R555" s="61"/>
      <c r="S555" s="64"/>
      <c r="T555" s="61"/>
      <c r="U555" s="64"/>
      <c r="V555" s="61"/>
      <c r="W555" s="61"/>
      <c r="X555" s="61"/>
      <c r="Y555" s="64"/>
      <c r="Z555" s="190" t="str">
        <f t="shared" si="27"/>
        <v/>
      </c>
      <c r="AA555" s="191" t="str">
        <f t="shared" si="26"/>
        <v/>
      </c>
    </row>
    <row r="556" spans="1:27" x14ac:dyDescent="0.35">
      <c r="A556" s="149">
        <v>547</v>
      </c>
      <c r="B556" s="58"/>
      <c r="C556" s="58"/>
      <c r="D556" s="69"/>
      <c r="E556" s="69"/>
      <c r="F556" s="192" t="str">
        <f t="shared" si="25"/>
        <v/>
      </c>
      <c r="G556" s="69"/>
      <c r="H556" s="64"/>
      <c r="I556" s="60"/>
      <c r="J556" s="70"/>
      <c r="K556" s="82"/>
      <c r="L556" s="65"/>
      <c r="M556" s="65"/>
      <c r="N556" s="69"/>
      <c r="O556" s="69"/>
      <c r="P556" s="61"/>
      <c r="Q556" s="65"/>
      <c r="R556" s="61"/>
      <c r="S556" s="64"/>
      <c r="T556" s="61"/>
      <c r="U556" s="64"/>
      <c r="V556" s="61"/>
      <c r="W556" s="61"/>
      <c r="X556" s="61"/>
      <c r="Y556" s="64"/>
      <c r="Z556" s="190" t="str">
        <f t="shared" si="27"/>
        <v/>
      </c>
      <c r="AA556" s="191" t="str">
        <f t="shared" si="26"/>
        <v/>
      </c>
    </row>
    <row r="557" spans="1:27" x14ac:dyDescent="0.35">
      <c r="A557" s="149">
        <v>548</v>
      </c>
      <c r="B557" s="58"/>
      <c r="C557" s="58"/>
      <c r="D557" s="69"/>
      <c r="E557" s="69"/>
      <c r="F557" s="192" t="str">
        <f t="shared" si="25"/>
        <v/>
      </c>
      <c r="G557" s="69"/>
      <c r="H557" s="64"/>
      <c r="I557" s="60"/>
      <c r="J557" s="70"/>
      <c r="K557" s="82"/>
      <c r="L557" s="65"/>
      <c r="M557" s="65"/>
      <c r="N557" s="69"/>
      <c r="O557" s="69"/>
      <c r="P557" s="61"/>
      <c r="Q557" s="65"/>
      <c r="R557" s="61"/>
      <c r="S557" s="64"/>
      <c r="T557" s="61"/>
      <c r="U557" s="64"/>
      <c r="V557" s="61"/>
      <c r="W557" s="61"/>
      <c r="X557" s="61"/>
      <c r="Y557" s="64"/>
      <c r="Z557" s="190" t="str">
        <f t="shared" si="27"/>
        <v/>
      </c>
      <c r="AA557" s="191" t="str">
        <f t="shared" si="26"/>
        <v/>
      </c>
    </row>
    <row r="558" spans="1:27" x14ac:dyDescent="0.35">
      <c r="A558" s="149">
        <v>549</v>
      </c>
      <c r="B558" s="58"/>
      <c r="C558" s="58"/>
      <c r="D558" s="69"/>
      <c r="E558" s="69"/>
      <c r="F558" s="192" t="str">
        <f t="shared" si="25"/>
        <v/>
      </c>
      <c r="G558" s="69"/>
      <c r="H558" s="64"/>
      <c r="I558" s="60"/>
      <c r="J558" s="70"/>
      <c r="K558" s="82"/>
      <c r="L558" s="65"/>
      <c r="M558" s="65"/>
      <c r="N558" s="69"/>
      <c r="O558" s="69"/>
      <c r="P558" s="61"/>
      <c r="Q558" s="65"/>
      <c r="R558" s="61"/>
      <c r="S558" s="64"/>
      <c r="T558" s="61"/>
      <c r="U558" s="64"/>
      <c r="V558" s="61"/>
      <c r="W558" s="61"/>
      <c r="X558" s="61"/>
      <c r="Y558" s="64"/>
      <c r="Z558" s="190" t="str">
        <f t="shared" si="27"/>
        <v/>
      </c>
      <c r="AA558" s="191" t="str">
        <f t="shared" si="26"/>
        <v/>
      </c>
    </row>
    <row r="559" spans="1:27" x14ac:dyDescent="0.35">
      <c r="A559" s="149">
        <v>550</v>
      </c>
      <c r="B559" s="58"/>
      <c r="C559" s="58"/>
      <c r="D559" s="69"/>
      <c r="E559" s="69"/>
      <c r="F559" s="192" t="str">
        <f t="shared" si="25"/>
        <v/>
      </c>
      <c r="G559" s="69"/>
      <c r="H559" s="64"/>
      <c r="I559" s="60"/>
      <c r="J559" s="70"/>
      <c r="K559" s="82"/>
      <c r="L559" s="65"/>
      <c r="M559" s="65"/>
      <c r="N559" s="69"/>
      <c r="O559" s="69"/>
      <c r="P559" s="61"/>
      <c r="Q559" s="65"/>
      <c r="R559" s="61"/>
      <c r="S559" s="64"/>
      <c r="T559" s="61"/>
      <c r="U559" s="64"/>
      <c r="V559" s="61"/>
      <c r="W559" s="61"/>
      <c r="X559" s="61"/>
      <c r="Y559" s="64"/>
      <c r="Z559" s="190" t="str">
        <f t="shared" si="27"/>
        <v/>
      </c>
      <c r="AA559" s="191" t="str">
        <f t="shared" si="26"/>
        <v/>
      </c>
    </row>
    <row r="560" spans="1:27" x14ac:dyDescent="0.35">
      <c r="A560" s="149">
        <v>551</v>
      </c>
      <c r="B560" s="58"/>
      <c r="C560" s="58"/>
      <c r="D560" s="69"/>
      <c r="E560" s="69"/>
      <c r="F560" s="192" t="str">
        <f t="shared" si="25"/>
        <v/>
      </c>
      <c r="G560" s="69"/>
      <c r="H560" s="64"/>
      <c r="I560" s="60"/>
      <c r="J560" s="70"/>
      <c r="K560" s="82"/>
      <c r="L560" s="65"/>
      <c r="M560" s="65"/>
      <c r="N560" s="69"/>
      <c r="O560" s="69"/>
      <c r="P560" s="61"/>
      <c r="Q560" s="65"/>
      <c r="R560" s="61"/>
      <c r="S560" s="64"/>
      <c r="T560" s="61"/>
      <c r="U560" s="64"/>
      <c r="V560" s="61"/>
      <c r="W560" s="61"/>
      <c r="X560" s="61"/>
      <c r="Y560" s="64"/>
      <c r="Z560" s="190" t="str">
        <f t="shared" si="27"/>
        <v/>
      </c>
      <c r="AA560" s="191" t="str">
        <f t="shared" si="26"/>
        <v/>
      </c>
    </row>
    <row r="561" spans="1:27" x14ac:dyDescent="0.35">
      <c r="A561" s="149">
        <v>552</v>
      </c>
      <c r="B561" s="58"/>
      <c r="C561" s="58"/>
      <c r="D561" s="69"/>
      <c r="E561" s="69"/>
      <c r="F561" s="192" t="str">
        <f t="shared" si="25"/>
        <v/>
      </c>
      <c r="G561" s="69"/>
      <c r="H561" s="64"/>
      <c r="I561" s="60"/>
      <c r="J561" s="70"/>
      <c r="K561" s="82"/>
      <c r="L561" s="65"/>
      <c r="M561" s="65"/>
      <c r="N561" s="69"/>
      <c r="O561" s="69"/>
      <c r="P561" s="61"/>
      <c r="Q561" s="65"/>
      <c r="R561" s="61"/>
      <c r="S561" s="64"/>
      <c r="T561" s="61"/>
      <c r="U561" s="64"/>
      <c r="V561" s="61"/>
      <c r="W561" s="61"/>
      <c r="X561" s="61"/>
      <c r="Y561" s="64"/>
      <c r="Z561" s="190" t="str">
        <f t="shared" si="27"/>
        <v/>
      </c>
      <c r="AA561" s="191" t="str">
        <f t="shared" si="26"/>
        <v/>
      </c>
    </row>
    <row r="562" spans="1:27" x14ac:dyDescent="0.35">
      <c r="A562" s="149">
        <v>553</v>
      </c>
      <c r="B562" s="58"/>
      <c r="C562" s="58"/>
      <c r="D562" s="69"/>
      <c r="E562" s="69"/>
      <c r="F562" s="192" t="str">
        <f t="shared" si="25"/>
        <v/>
      </c>
      <c r="G562" s="69"/>
      <c r="H562" s="64"/>
      <c r="I562" s="60"/>
      <c r="J562" s="70"/>
      <c r="K562" s="82"/>
      <c r="L562" s="65"/>
      <c r="M562" s="65"/>
      <c r="N562" s="69"/>
      <c r="O562" s="69"/>
      <c r="P562" s="61"/>
      <c r="Q562" s="65"/>
      <c r="R562" s="61"/>
      <c r="S562" s="64"/>
      <c r="T562" s="61"/>
      <c r="U562" s="64"/>
      <c r="V562" s="61"/>
      <c r="W562" s="61"/>
      <c r="X562" s="61"/>
      <c r="Y562" s="64"/>
      <c r="Z562" s="190" t="str">
        <f t="shared" si="27"/>
        <v/>
      </c>
      <c r="AA562" s="191" t="str">
        <f t="shared" si="26"/>
        <v/>
      </c>
    </row>
    <row r="563" spans="1:27" x14ac:dyDescent="0.35">
      <c r="A563" s="149">
        <v>554</v>
      </c>
      <c r="B563" s="58"/>
      <c r="C563" s="58"/>
      <c r="D563" s="69"/>
      <c r="E563" s="69"/>
      <c r="F563" s="192" t="str">
        <f t="shared" si="25"/>
        <v/>
      </c>
      <c r="G563" s="69"/>
      <c r="H563" s="64"/>
      <c r="I563" s="60"/>
      <c r="J563" s="70"/>
      <c r="K563" s="82"/>
      <c r="L563" s="65"/>
      <c r="M563" s="65"/>
      <c r="N563" s="69"/>
      <c r="O563" s="69"/>
      <c r="P563" s="61"/>
      <c r="Q563" s="65"/>
      <c r="R563" s="61"/>
      <c r="S563" s="64"/>
      <c r="T563" s="61"/>
      <c r="U563" s="64"/>
      <c r="V563" s="61"/>
      <c r="W563" s="61"/>
      <c r="X563" s="61"/>
      <c r="Y563" s="64"/>
      <c r="Z563" s="190" t="str">
        <f t="shared" si="27"/>
        <v/>
      </c>
      <c r="AA563" s="191" t="str">
        <f t="shared" si="26"/>
        <v/>
      </c>
    </row>
    <row r="564" spans="1:27" x14ac:dyDescent="0.35">
      <c r="A564" s="149">
        <v>555</v>
      </c>
      <c r="B564" s="58"/>
      <c r="C564" s="58"/>
      <c r="D564" s="69"/>
      <c r="E564" s="69"/>
      <c r="F564" s="192" t="str">
        <f t="shared" si="25"/>
        <v/>
      </c>
      <c r="G564" s="69"/>
      <c r="H564" s="64"/>
      <c r="I564" s="60"/>
      <c r="J564" s="70"/>
      <c r="K564" s="82"/>
      <c r="L564" s="65"/>
      <c r="M564" s="65"/>
      <c r="N564" s="69"/>
      <c r="O564" s="69"/>
      <c r="P564" s="61"/>
      <c r="Q564" s="65"/>
      <c r="R564" s="61"/>
      <c r="S564" s="64"/>
      <c r="T564" s="61"/>
      <c r="U564" s="64"/>
      <c r="V564" s="61"/>
      <c r="W564" s="61"/>
      <c r="X564" s="61"/>
      <c r="Y564" s="64"/>
      <c r="Z564" s="190" t="str">
        <f t="shared" si="27"/>
        <v/>
      </c>
      <c r="AA564" s="191" t="str">
        <f t="shared" si="26"/>
        <v/>
      </c>
    </row>
    <row r="565" spans="1:27" x14ac:dyDescent="0.35">
      <c r="A565" s="149">
        <v>556</v>
      </c>
      <c r="B565" s="58"/>
      <c r="C565" s="58"/>
      <c r="D565" s="69"/>
      <c r="E565" s="69"/>
      <c r="F565" s="192" t="str">
        <f t="shared" si="25"/>
        <v/>
      </c>
      <c r="G565" s="69"/>
      <c r="H565" s="64"/>
      <c r="I565" s="60"/>
      <c r="J565" s="70"/>
      <c r="K565" s="82"/>
      <c r="L565" s="65"/>
      <c r="M565" s="65"/>
      <c r="N565" s="69"/>
      <c r="O565" s="69"/>
      <c r="P565" s="61"/>
      <c r="Q565" s="65"/>
      <c r="R565" s="61"/>
      <c r="S565" s="64"/>
      <c r="T565" s="61"/>
      <c r="U565" s="64"/>
      <c r="V565" s="61"/>
      <c r="W565" s="61"/>
      <c r="X565" s="61"/>
      <c r="Y565" s="64"/>
      <c r="Z565" s="190" t="str">
        <f t="shared" si="27"/>
        <v/>
      </c>
      <c r="AA565" s="191" t="str">
        <f t="shared" si="26"/>
        <v/>
      </c>
    </row>
    <row r="566" spans="1:27" x14ac:dyDescent="0.35">
      <c r="A566" s="149">
        <v>557</v>
      </c>
      <c r="B566" s="58"/>
      <c r="C566" s="58"/>
      <c r="D566" s="69"/>
      <c r="E566" s="69"/>
      <c r="F566" s="192" t="str">
        <f t="shared" si="25"/>
        <v/>
      </c>
      <c r="G566" s="69"/>
      <c r="H566" s="64"/>
      <c r="I566" s="60"/>
      <c r="J566" s="70"/>
      <c r="K566" s="82"/>
      <c r="L566" s="65"/>
      <c r="M566" s="65"/>
      <c r="N566" s="69"/>
      <c r="O566" s="69"/>
      <c r="P566" s="61"/>
      <c r="Q566" s="65"/>
      <c r="R566" s="61"/>
      <c r="S566" s="64"/>
      <c r="T566" s="61"/>
      <c r="U566" s="64"/>
      <c r="V566" s="61"/>
      <c r="W566" s="61"/>
      <c r="X566" s="61"/>
      <c r="Y566" s="64"/>
      <c r="Z566" s="190" t="str">
        <f t="shared" si="27"/>
        <v/>
      </c>
      <c r="AA566" s="191" t="str">
        <f t="shared" si="26"/>
        <v/>
      </c>
    </row>
    <row r="567" spans="1:27" x14ac:dyDescent="0.35">
      <c r="A567" s="149">
        <v>558</v>
      </c>
      <c r="B567" s="58"/>
      <c r="C567" s="58"/>
      <c r="D567" s="69"/>
      <c r="E567" s="69"/>
      <c r="F567" s="192" t="str">
        <f t="shared" si="25"/>
        <v/>
      </c>
      <c r="G567" s="69"/>
      <c r="H567" s="64"/>
      <c r="I567" s="60"/>
      <c r="J567" s="70"/>
      <c r="K567" s="82"/>
      <c r="L567" s="65"/>
      <c r="M567" s="65"/>
      <c r="N567" s="69"/>
      <c r="O567" s="69"/>
      <c r="P567" s="61"/>
      <c r="Q567" s="65"/>
      <c r="R567" s="61"/>
      <c r="S567" s="64"/>
      <c r="T567" s="61"/>
      <c r="U567" s="64"/>
      <c r="V567" s="61"/>
      <c r="W567" s="61"/>
      <c r="X567" s="61"/>
      <c r="Y567" s="64"/>
      <c r="Z567" s="190" t="str">
        <f t="shared" si="27"/>
        <v/>
      </c>
      <c r="AA567" s="191" t="str">
        <f t="shared" si="26"/>
        <v/>
      </c>
    </row>
    <row r="568" spans="1:27" x14ac:dyDescent="0.35">
      <c r="A568" s="149">
        <v>559</v>
      </c>
      <c r="B568" s="58"/>
      <c r="C568" s="58"/>
      <c r="D568" s="69"/>
      <c r="E568" s="69"/>
      <c r="F568" s="192" t="str">
        <f t="shared" si="25"/>
        <v/>
      </c>
      <c r="G568" s="69"/>
      <c r="H568" s="64"/>
      <c r="I568" s="60"/>
      <c r="J568" s="70"/>
      <c r="K568" s="82"/>
      <c r="L568" s="65"/>
      <c r="M568" s="65"/>
      <c r="N568" s="69"/>
      <c r="O568" s="69"/>
      <c r="P568" s="61"/>
      <c r="Q568" s="65"/>
      <c r="R568" s="61"/>
      <c r="S568" s="64"/>
      <c r="T568" s="61"/>
      <c r="U568" s="64"/>
      <c r="V568" s="61"/>
      <c r="W568" s="61"/>
      <c r="X568" s="61"/>
      <c r="Y568" s="64"/>
      <c r="Z568" s="190" t="str">
        <f t="shared" si="27"/>
        <v/>
      </c>
      <c r="AA568" s="191" t="str">
        <f t="shared" si="26"/>
        <v/>
      </c>
    </row>
    <row r="569" spans="1:27" x14ac:dyDescent="0.35">
      <c r="A569" s="149">
        <v>560</v>
      </c>
      <c r="B569" s="58"/>
      <c r="C569" s="58"/>
      <c r="D569" s="69"/>
      <c r="E569" s="69"/>
      <c r="F569" s="192" t="str">
        <f t="shared" si="25"/>
        <v/>
      </c>
      <c r="G569" s="69"/>
      <c r="H569" s="64"/>
      <c r="I569" s="60"/>
      <c r="J569" s="70"/>
      <c r="K569" s="82"/>
      <c r="L569" s="65"/>
      <c r="M569" s="65"/>
      <c r="N569" s="69"/>
      <c r="O569" s="69"/>
      <c r="P569" s="61"/>
      <c r="Q569" s="65"/>
      <c r="R569" s="61"/>
      <c r="S569" s="64"/>
      <c r="T569" s="61"/>
      <c r="U569" s="64"/>
      <c r="V569" s="61"/>
      <c r="W569" s="61"/>
      <c r="X569" s="61"/>
      <c r="Y569" s="64"/>
      <c r="Z569" s="190" t="str">
        <f t="shared" si="27"/>
        <v/>
      </c>
      <c r="AA569" s="191" t="str">
        <f t="shared" si="26"/>
        <v/>
      </c>
    </row>
    <row r="570" spans="1:27" x14ac:dyDescent="0.35">
      <c r="A570" s="149">
        <v>561</v>
      </c>
      <c r="B570" s="58"/>
      <c r="C570" s="58"/>
      <c r="D570" s="69"/>
      <c r="E570" s="69"/>
      <c r="F570" s="192" t="str">
        <f t="shared" si="25"/>
        <v/>
      </c>
      <c r="G570" s="69"/>
      <c r="H570" s="64"/>
      <c r="I570" s="60"/>
      <c r="J570" s="70"/>
      <c r="K570" s="82"/>
      <c r="L570" s="65"/>
      <c r="M570" s="65"/>
      <c r="N570" s="69"/>
      <c r="O570" s="69"/>
      <c r="P570" s="61"/>
      <c r="Q570" s="65"/>
      <c r="R570" s="61"/>
      <c r="S570" s="64"/>
      <c r="T570" s="61"/>
      <c r="U570" s="64"/>
      <c r="V570" s="61"/>
      <c r="W570" s="61"/>
      <c r="X570" s="61"/>
      <c r="Y570" s="64"/>
      <c r="Z570" s="190" t="str">
        <f t="shared" si="27"/>
        <v/>
      </c>
      <c r="AA570" s="191" t="str">
        <f t="shared" si="26"/>
        <v/>
      </c>
    </row>
    <row r="571" spans="1:27" x14ac:dyDescent="0.35">
      <c r="A571" s="149">
        <v>562</v>
      </c>
      <c r="B571" s="58"/>
      <c r="C571" s="58"/>
      <c r="D571" s="69"/>
      <c r="E571" s="69"/>
      <c r="F571" s="192" t="str">
        <f t="shared" si="25"/>
        <v/>
      </c>
      <c r="G571" s="69"/>
      <c r="H571" s="64"/>
      <c r="I571" s="60"/>
      <c r="J571" s="70"/>
      <c r="K571" s="82"/>
      <c r="L571" s="65"/>
      <c r="M571" s="65"/>
      <c r="N571" s="69"/>
      <c r="O571" s="69"/>
      <c r="P571" s="61"/>
      <c r="Q571" s="65"/>
      <c r="R571" s="61"/>
      <c r="S571" s="64"/>
      <c r="T571" s="61"/>
      <c r="U571" s="64"/>
      <c r="V571" s="61"/>
      <c r="W571" s="61"/>
      <c r="X571" s="61"/>
      <c r="Y571" s="64"/>
      <c r="Z571" s="190" t="str">
        <f t="shared" si="27"/>
        <v/>
      </c>
      <c r="AA571" s="191" t="str">
        <f t="shared" si="26"/>
        <v/>
      </c>
    </row>
    <row r="572" spans="1:27" x14ac:dyDescent="0.35">
      <c r="A572" s="149">
        <v>563</v>
      </c>
      <c r="B572" s="58"/>
      <c r="C572" s="58"/>
      <c r="D572" s="69"/>
      <c r="E572" s="69"/>
      <c r="F572" s="192" t="str">
        <f t="shared" si="25"/>
        <v/>
      </c>
      <c r="G572" s="69"/>
      <c r="H572" s="64"/>
      <c r="I572" s="60"/>
      <c r="J572" s="70"/>
      <c r="K572" s="82"/>
      <c r="L572" s="65"/>
      <c r="M572" s="65"/>
      <c r="N572" s="69"/>
      <c r="O572" s="69"/>
      <c r="P572" s="61"/>
      <c r="Q572" s="65"/>
      <c r="R572" s="61"/>
      <c r="S572" s="64"/>
      <c r="T572" s="61"/>
      <c r="U572" s="64"/>
      <c r="V572" s="61"/>
      <c r="W572" s="61"/>
      <c r="X572" s="61"/>
      <c r="Y572" s="64"/>
      <c r="Z572" s="190" t="str">
        <f t="shared" si="27"/>
        <v/>
      </c>
      <c r="AA572" s="191" t="str">
        <f t="shared" si="26"/>
        <v/>
      </c>
    </row>
    <row r="573" spans="1:27" x14ac:dyDescent="0.35">
      <c r="A573" s="149">
        <v>564</v>
      </c>
      <c r="B573" s="58"/>
      <c r="C573" s="58"/>
      <c r="D573" s="69"/>
      <c r="E573" s="69"/>
      <c r="F573" s="192" t="str">
        <f t="shared" si="25"/>
        <v/>
      </c>
      <c r="G573" s="69"/>
      <c r="H573" s="64"/>
      <c r="I573" s="60"/>
      <c r="J573" s="70"/>
      <c r="K573" s="82"/>
      <c r="L573" s="65"/>
      <c r="M573" s="65"/>
      <c r="N573" s="69"/>
      <c r="O573" s="69"/>
      <c r="P573" s="61"/>
      <c r="Q573" s="65"/>
      <c r="R573" s="61"/>
      <c r="S573" s="64"/>
      <c r="T573" s="61"/>
      <c r="U573" s="64"/>
      <c r="V573" s="61"/>
      <c r="W573" s="61"/>
      <c r="X573" s="61"/>
      <c r="Y573" s="64"/>
      <c r="Z573" s="190" t="str">
        <f t="shared" si="27"/>
        <v/>
      </c>
      <c r="AA573" s="191" t="str">
        <f t="shared" si="26"/>
        <v/>
      </c>
    </row>
    <row r="574" spans="1:27" x14ac:dyDescent="0.35">
      <c r="A574" s="149">
        <v>565</v>
      </c>
      <c r="B574" s="58"/>
      <c r="C574" s="58"/>
      <c r="D574" s="69"/>
      <c r="E574" s="69"/>
      <c r="F574" s="192" t="str">
        <f t="shared" si="25"/>
        <v/>
      </c>
      <c r="G574" s="69"/>
      <c r="H574" s="64"/>
      <c r="I574" s="60"/>
      <c r="J574" s="70"/>
      <c r="K574" s="82"/>
      <c r="L574" s="65"/>
      <c r="M574" s="65"/>
      <c r="N574" s="69"/>
      <c r="O574" s="69"/>
      <c r="P574" s="61"/>
      <c r="Q574" s="65"/>
      <c r="R574" s="61"/>
      <c r="S574" s="64"/>
      <c r="T574" s="61"/>
      <c r="U574" s="64"/>
      <c r="V574" s="61"/>
      <c r="W574" s="61"/>
      <c r="X574" s="61"/>
      <c r="Y574" s="64"/>
      <c r="Z574" s="190" t="str">
        <f t="shared" si="27"/>
        <v/>
      </c>
      <c r="AA574" s="191" t="str">
        <f t="shared" si="26"/>
        <v/>
      </c>
    </row>
    <row r="575" spans="1:27" x14ac:dyDescent="0.35">
      <c r="A575" s="149">
        <v>566</v>
      </c>
      <c r="B575" s="58"/>
      <c r="C575" s="58"/>
      <c r="D575" s="69"/>
      <c r="E575" s="69"/>
      <c r="F575" s="192" t="str">
        <f t="shared" si="25"/>
        <v/>
      </c>
      <c r="G575" s="69"/>
      <c r="H575" s="64"/>
      <c r="I575" s="60"/>
      <c r="J575" s="70"/>
      <c r="K575" s="82"/>
      <c r="L575" s="65"/>
      <c r="M575" s="65"/>
      <c r="N575" s="69"/>
      <c r="O575" s="69"/>
      <c r="P575" s="61"/>
      <c r="Q575" s="65"/>
      <c r="R575" s="61"/>
      <c r="S575" s="64"/>
      <c r="T575" s="61"/>
      <c r="U575" s="64"/>
      <c r="V575" s="61"/>
      <c r="W575" s="61"/>
      <c r="X575" s="61"/>
      <c r="Y575" s="64"/>
      <c r="Z575" s="190" t="str">
        <f t="shared" si="27"/>
        <v/>
      </c>
      <c r="AA575" s="191" t="str">
        <f t="shared" si="26"/>
        <v/>
      </c>
    </row>
    <row r="576" spans="1:27" x14ac:dyDescent="0.35">
      <c r="A576" s="149">
        <v>567</v>
      </c>
      <c r="B576" s="58"/>
      <c r="C576" s="58"/>
      <c r="D576" s="69"/>
      <c r="E576" s="69"/>
      <c r="F576" s="192" t="str">
        <f t="shared" si="25"/>
        <v/>
      </c>
      <c r="G576" s="69"/>
      <c r="H576" s="64"/>
      <c r="I576" s="60"/>
      <c r="J576" s="70"/>
      <c r="K576" s="82"/>
      <c r="L576" s="65"/>
      <c r="M576" s="65"/>
      <c r="N576" s="69"/>
      <c r="O576" s="69"/>
      <c r="P576" s="61"/>
      <c r="Q576" s="65"/>
      <c r="R576" s="61"/>
      <c r="S576" s="64"/>
      <c r="T576" s="61"/>
      <c r="U576" s="64"/>
      <c r="V576" s="61"/>
      <c r="W576" s="61"/>
      <c r="X576" s="61"/>
      <c r="Y576" s="64"/>
      <c r="Z576" s="190" t="str">
        <f t="shared" si="27"/>
        <v/>
      </c>
      <c r="AA576" s="191" t="str">
        <f t="shared" si="26"/>
        <v/>
      </c>
    </row>
    <row r="577" spans="1:27" x14ac:dyDescent="0.35">
      <c r="A577" s="149">
        <v>568</v>
      </c>
      <c r="B577" s="58"/>
      <c r="C577" s="58"/>
      <c r="D577" s="69"/>
      <c r="E577" s="69"/>
      <c r="F577" s="192" t="str">
        <f t="shared" si="25"/>
        <v/>
      </c>
      <c r="G577" s="69"/>
      <c r="H577" s="64"/>
      <c r="I577" s="60"/>
      <c r="J577" s="70"/>
      <c r="K577" s="82"/>
      <c r="L577" s="65"/>
      <c r="M577" s="65"/>
      <c r="N577" s="69"/>
      <c r="O577" s="69"/>
      <c r="P577" s="61"/>
      <c r="Q577" s="65"/>
      <c r="R577" s="61"/>
      <c r="S577" s="64"/>
      <c r="T577" s="61"/>
      <c r="U577" s="64"/>
      <c r="V577" s="61"/>
      <c r="W577" s="61"/>
      <c r="X577" s="61"/>
      <c r="Y577" s="64"/>
      <c r="Z577" s="190" t="str">
        <f t="shared" si="27"/>
        <v/>
      </c>
      <c r="AA577" s="191" t="str">
        <f t="shared" si="26"/>
        <v/>
      </c>
    </row>
    <row r="578" spans="1:27" x14ac:dyDescent="0.35">
      <c r="A578" s="149">
        <v>569</v>
      </c>
      <c r="B578" s="58"/>
      <c r="C578" s="58"/>
      <c r="D578" s="69"/>
      <c r="E578" s="69"/>
      <c r="F578" s="192" t="str">
        <f t="shared" si="25"/>
        <v/>
      </c>
      <c r="G578" s="69"/>
      <c r="H578" s="64"/>
      <c r="I578" s="60"/>
      <c r="J578" s="70"/>
      <c r="K578" s="82"/>
      <c r="L578" s="65"/>
      <c r="M578" s="65"/>
      <c r="N578" s="69"/>
      <c r="O578" s="69"/>
      <c r="P578" s="61"/>
      <c r="Q578" s="65"/>
      <c r="R578" s="61"/>
      <c r="S578" s="64"/>
      <c r="T578" s="61"/>
      <c r="U578" s="64"/>
      <c r="V578" s="61"/>
      <c r="W578" s="61"/>
      <c r="X578" s="61"/>
      <c r="Y578" s="64"/>
      <c r="Z578" s="190" t="str">
        <f t="shared" si="27"/>
        <v/>
      </c>
      <c r="AA578" s="191" t="str">
        <f t="shared" si="26"/>
        <v/>
      </c>
    </row>
    <row r="579" spans="1:27" x14ac:dyDescent="0.35">
      <c r="A579" s="149">
        <v>570</v>
      </c>
      <c r="B579" s="58"/>
      <c r="C579" s="58"/>
      <c r="D579" s="69"/>
      <c r="E579" s="69"/>
      <c r="F579" s="192" t="str">
        <f t="shared" si="25"/>
        <v/>
      </c>
      <c r="G579" s="69"/>
      <c r="H579" s="64"/>
      <c r="I579" s="60"/>
      <c r="J579" s="70"/>
      <c r="K579" s="82"/>
      <c r="L579" s="65"/>
      <c r="M579" s="65"/>
      <c r="N579" s="69"/>
      <c r="O579" s="69"/>
      <c r="P579" s="61"/>
      <c r="Q579" s="65"/>
      <c r="R579" s="61"/>
      <c r="S579" s="64"/>
      <c r="T579" s="61"/>
      <c r="U579" s="64"/>
      <c r="V579" s="61"/>
      <c r="W579" s="61"/>
      <c r="X579" s="61"/>
      <c r="Y579" s="64"/>
      <c r="Z579" s="190" t="str">
        <f t="shared" si="27"/>
        <v/>
      </c>
      <c r="AA579" s="191" t="str">
        <f t="shared" si="26"/>
        <v/>
      </c>
    </row>
    <row r="580" spans="1:27" x14ac:dyDescent="0.35">
      <c r="A580" s="149">
        <v>571</v>
      </c>
      <c r="B580" s="58"/>
      <c r="C580" s="58"/>
      <c r="D580" s="69"/>
      <c r="E580" s="69"/>
      <c r="F580" s="192" t="str">
        <f t="shared" si="25"/>
        <v/>
      </c>
      <c r="G580" s="69"/>
      <c r="H580" s="64"/>
      <c r="I580" s="60"/>
      <c r="J580" s="70"/>
      <c r="K580" s="82"/>
      <c r="L580" s="65"/>
      <c r="M580" s="65"/>
      <c r="N580" s="69"/>
      <c r="O580" s="69"/>
      <c r="P580" s="61"/>
      <c r="Q580" s="65"/>
      <c r="R580" s="61"/>
      <c r="S580" s="64"/>
      <c r="T580" s="61"/>
      <c r="U580" s="64"/>
      <c r="V580" s="61"/>
      <c r="W580" s="61"/>
      <c r="X580" s="61"/>
      <c r="Y580" s="64"/>
      <c r="Z580" s="190" t="str">
        <f t="shared" si="27"/>
        <v/>
      </c>
      <c r="AA580" s="191" t="str">
        <f t="shared" si="26"/>
        <v/>
      </c>
    </row>
    <row r="581" spans="1:27" x14ac:dyDescent="0.35">
      <c r="A581" s="149">
        <v>572</v>
      </c>
      <c r="B581" s="58"/>
      <c r="C581" s="58"/>
      <c r="D581" s="69"/>
      <c r="E581" s="69"/>
      <c r="F581" s="192" t="str">
        <f t="shared" si="25"/>
        <v/>
      </c>
      <c r="G581" s="69"/>
      <c r="H581" s="64"/>
      <c r="I581" s="60"/>
      <c r="J581" s="70"/>
      <c r="K581" s="82"/>
      <c r="L581" s="65"/>
      <c r="M581" s="65"/>
      <c r="N581" s="69"/>
      <c r="O581" s="69"/>
      <c r="P581" s="61"/>
      <c r="Q581" s="65"/>
      <c r="R581" s="61"/>
      <c r="S581" s="64"/>
      <c r="T581" s="61"/>
      <c r="U581" s="64"/>
      <c r="V581" s="61"/>
      <c r="W581" s="61"/>
      <c r="X581" s="61"/>
      <c r="Y581" s="64"/>
      <c r="Z581" s="190" t="str">
        <f t="shared" si="27"/>
        <v/>
      </c>
      <c r="AA581" s="191" t="str">
        <f t="shared" si="26"/>
        <v/>
      </c>
    </row>
    <row r="582" spans="1:27" x14ac:dyDescent="0.35">
      <c r="A582" s="149">
        <v>573</v>
      </c>
      <c r="B582" s="58"/>
      <c r="C582" s="58"/>
      <c r="D582" s="69"/>
      <c r="E582" s="69"/>
      <c r="F582" s="192" t="str">
        <f t="shared" si="25"/>
        <v/>
      </c>
      <c r="G582" s="69"/>
      <c r="H582" s="64"/>
      <c r="I582" s="60"/>
      <c r="J582" s="70"/>
      <c r="K582" s="82"/>
      <c r="L582" s="65"/>
      <c r="M582" s="65"/>
      <c r="N582" s="69"/>
      <c r="O582" s="69"/>
      <c r="P582" s="61"/>
      <c r="Q582" s="65"/>
      <c r="R582" s="61"/>
      <c r="S582" s="64"/>
      <c r="T582" s="61"/>
      <c r="U582" s="64"/>
      <c r="V582" s="61"/>
      <c r="W582" s="61"/>
      <c r="X582" s="61"/>
      <c r="Y582" s="64"/>
      <c r="Z582" s="190" t="str">
        <f t="shared" si="27"/>
        <v/>
      </c>
      <c r="AA582" s="191" t="str">
        <f t="shared" si="26"/>
        <v/>
      </c>
    </row>
    <row r="583" spans="1:27" x14ac:dyDescent="0.35">
      <c r="A583" s="149">
        <v>574</v>
      </c>
      <c r="B583" s="58"/>
      <c r="C583" s="58"/>
      <c r="D583" s="69"/>
      <c r="E583" s="69"/>
      <c r="F583" s="192" t="str">
        <f t="shared" si="25"/>
        <v/>
      </c>
      <c r="G583" s="69"/>
      <c r="H583" s="64"/>
      <c r="I583" s="60"/>
      <c r="J583" s="70"/>
      <c r="K583" s="82"/>
      <c r="L583" s="65"/>
      <c r="M583" s="65"/>
      <c r="N583" s="69"/>
      <c r="O583" s="69"/>
      <c r="P583" s="61"/>
      <c r="Q583" s="65"/>
      <c r="R583" s="61"/>
      <c r="S583" s="64"/>
      <c r="T583" s="61"/>
      <c r="U583" s="64"/>
      <c r="V583" s="61"/>
      <c r="W583" s="61"/>
      <c r="X583" s="61"/>
      <c r="Y583" s="64"/>
      <c r="Z583" s="190" t="str">
        <f t="shared" si="27"/>
        <v/>
      </c>
      <c r="AA583" s="191" t="str">
        <f t="shared" si="26"/>
        <v/>
      </c>
    </row>
    <row r="584" spans="1:27" x14ac:dyDescent="0.35">
      <c r="A584" s="149">
        <v>575</v>
      </c>
      <c r="B584" s="58"/>
      <c r="C584" s="58"/>
      <c r="D584" s="69"/>
      <c r="E584" s="69"/>
      <c r="F584" s="192" t="str">
        <f t="shared" si="25"/>
        <v/>
      </c>
      <c r="G584" s="69"/>
      <c r="H584" s="64"/>
      <c r="I584" s="60"/>
      <c r="J584" s="70"/>
      <c r="K584" s="82"/>
      <c r="L584" s="65"/>
      <c r="M584" s="65"/>
      <c r="N584" s="69"/>
      <c r="O584" s="69"/>
      <c r="P584" s="61"/>
      <c r="Q584" s="65"/>
      <c r="R584" s="61"/>
      <c r="S584" s="64"/>
      <c r="T584" s="61"/>
      <c r="U584" s="64"/>
      <c r="V584" s="61"/>
      <c r="W584" s="61"/>
      <c r="X584" s="61"/>
      <c r="Y584" s="64"/>
      <c r="Z584" s="190" t="str">
        <f t="shared" si="27"/>
        <v/>
      </c>
      <c r="AA584" s="191" t="str">
        <f t="shared" si="26"/>
        <v/>
      </c>
    </row>
    <row r="585" spans="1:27" x14ac:dyDescent="0.35">
      <c r="A585" s="149">
        <v>576</v>
      </c>
      <c r="B585" s="58"/>
      <c r="C585" s="58"/>
      <c r="D585" s="69"/>
      <c r="E585" s="69"/>
      <c r="F585" s="192" t="str">
        <f t="shared" si="25"/>
        <v/>
      </c>
      <c r="G585" s="69"/>
      <c r="H585" s="64"/>
      <c r="I585" s="60"/>
      <c r="J585" s="70"/>
      <c r="K585" s="82"/>
      <c r="L585" s="65"/>
      <c r="M585" s="65"/>
      <c r="N585" s="69"/>
      <c r="O585" s="69"/>
      <c r="P585" s="61"/>
      <c r="Q585" s="65"/>
      <c r="R585" s="61"/>
      <c r="S585" s="64"/>
      <c r="T585" s="61"/>
      <c r="U585" s="64"/>
      <c r="V585" s="61"/>
      <c r="W585" s="61"/>
      <c r="X585" s="61"/>
      <c r="Y585" s="64"/>
      <c r="Z585" s="190" t="str">
        <f t="shared" si="27"/>
        <v/>
      </c>
      <c r="AA585" s="191" t="str">
        <f t="shared" si="26"/>
        <v/>
      </c>
    </row>
    <row r="586" spans="1:27" x14ac:dyDescent="0.35">
      <c r="A586" s="149">
        <v>577</v>
      </c>
      <c r="B586" s="58"/>
      <c r="C586" s="58"/>
      <c r="D586" s="69"/>
      <c r="E586" s="69"/>
      <c r="F586" s="192" t="str">
        <f t="shared" si="25"/>
        <v/>
      </c>
      <c r="G586" s="69"/>
      <c r="H586" s="64"/>
      <c r="I586" s="60"/>
      <c r="J586" s="70"/>
      <c r="K586" s="82"/>
      <c r="L586" s="65"/>
      <c r="M586" s="65"/>
      <c r="N586" s="69"/>
      <c r="O586" s="69"/>
      <c r="P586" s="61"/>
      <c r="Q586" s="65"/>
      <c r="R586" s="61"/>
      <c r="S586" s="64"/>
      <c r="T586" s="61"/>
      <c r="U586" s="64"/>
      <c r="V586" s="61"/>
      <c r="W586" s="61"/>
      <c r="X586" s="61"/>
      <c r="Y586" s="64"/>
      <c r="Z586" s="190" t="str">
        <f t="shared" si="27"/>
        <v/>
      </c>
      <c r="AA586" s="191" t="str">
        <f t="shared" si="26"/>
        <v/>
      </c>
    </row>
    <row r="587" spans="1:27" x14ac:dyDescent="0.35">
      <c r="A587" s="149">
        <v>578</v>
      </c>
      <c r="B587" s="58"/>
      <c r="C587" s="58"/>
      <c r="D587" s="69"/>
      <c r="E587" s="69"/>
      <c r="F587" s="192" t="str">
        <f t="shared" ref="F587:F609" si="28">IF(ISBLANK(B587),"",E587-D587+1)</f>
        <v/>
      </c>
      <c r="G587" s="69"/>
      <c r="H587" s="64"/>
      <c r="I587" s="60"/>
      <c r="J587" s="70"/>
      <c r="K587" s="82"/>
      <c r="L587" s="65"/>
      <c r="M587" s="65"/>
      <c r="N587" s="69"/>
      <c r="O587" s="69"/>
      <c r="P587" s="61"/>
      <c r="Q587" s="65"/>
      <c r="R587" s="61"/>
      <c r="S587" s="64"/>
      <c r="T587" s="61"/>
      <c r="U587" s="64"/>
      <c r="V587" s="61"/>
      <c r="W587" s="61"/>
      <c r="X587" s="61"/>
      <c r="Y587" s="64"/>
      <c r="Z587" s="190" t="str">
        <f t="shared" si="27"/>
        <v/>
      </c>
      <c r="AA587" s="191" t="str">
        <f t="shared" ref="AA587:AA609" si="29">IF(ISBLANK(B587),"",IF(I587="scm/m",F587*(H587*Z587*(IF(K587="Monitored using continuous emissions monitoring systems (CEMS)",L587,P587)/100)*0.6776*1*1440*(1/1000)),F587*(H587*Z587*(IF(K587="Monitored using continuous emissions monitoring systems (CEMS)",L587,P587)/100)*0.6776*(288.706/R587)*(T587/101325)*1440*(1/1000))))</f>
        <v/>
      </c>
    </row>
    <row r="588" spans="1:27" x14ac:dyDescent="0.35">
      <c r="A588" s="149">
        <v>579</v>
      </c>
      <c r="B588" s="58"/>
      <c r="C588" s="58"/>
      <c r="D588" s="69"/>
      <c r="E588" s="69"/>
      <c r="F588" s="192" t="str">
        <f t="shared" si="28"/>
        <v/>
      </c>
      <c r="G588" s="69"/>
      <c r="H588" s="64"/>
      <c r="I588" s="60"/>
      <c r="J588" s="70"/>
      <c r="K588" s="82"/>
      <c r="L588" s="65"/>
      <c r="M588" s="65"/>
      <c r="N588" s="69"/>
      <c r="O588" s="69"/>
      <c r="P588" s="61"/>
      <c r="Q588" s="65"/>
      <c r="R588" s="61"/>
      <c r="S588" s="64"/>
      <c r="T588" s="61"/>
      <c r="U588" s="64"/>
      <c r="V588" s="61"/>
      <c r="W588" s="61"/>
      <c r="X588" s="61"/>
      <c r="Y588" s="64"/>
      <c r="Z588" s="190" t="str">
        <f t="shared" si="27"/>
        <v/>
      </c>
      <c r="AA588" s="191" t="str">
        <f t="shared" si="29"/>
        <v/>
      </c>
    </row>
    <row r="589" spans="1:27" x14ac:dyDescent="0.35">
      <c r="A589" s="149">
        <v>580</v>
      </c>
      <c r="B589" s="58"/>
      <c r="C589" s="58"/>
      <c r="D589" s="69"/>
      <c r="E589" s="69"/>
      <c r="F589" s="192" t="str">
        <f t="shared" si="28"/>
        <v/>
      </c>
      <c r="G589" s="69"/>
      <c r="H589" s="64"/>
      <c r="I589" s="60"/>
      <c r="J589" s="70"/>
      <c r="K589" s="82"/>
      <c r="L589" s="65"/>
      <c r="M589" s="65"/>
      <c r="N589" s="69"/>
      <c r="O589" s="69"/>
      <c r="P589" s="61"/>
      <c r="Q589" s="65"/>
      <c r="R589" s="61"/>
      <c r="S589" s="64"/>
      <c r="T589" s="61"/>
      <c r="U589" s="64"/>
      <c r="V589" s="61"/>
      <c r="W589" s="61"/>
      <c r="X589" s="61"/>
      <c r="Y589" s="64"/>
      <c r="Z589" s="190" t="str">
        <f t="shared" si="27"/>
        <v/>
      </c>
      <c r="AA589" s="191" t="str">
        <f t="shared" si="29"/>
        <v/>
      </c>
    </row>
    <row r="590" spans="1:27" x14ac:dyDescent="0.35">
      <c r="A590" s="149">
        <v>581</v>
      </c>
      <c r="B590" s="58"/>
      <c r="C590" s="58"/>
      <c r="D590" s="69"/>
      <c r="E590" s="69"/>
      <c r="F590" s="192" t="str">
        <f t="shared" si="28"/>
        <v/>
      </c>
      <c r="G590" s="69"/>
      <c r="H590" s="64"/>
      <c r="I590" s="60"/>
      <c r="J590" s="70"/>
      <c r="K590" s="82"/>
      <c r="L590" s="65"/>
      <c r="M590" s="65"/>
      <c r="N590" s="69"/>
      <c r="O590" s="69"/>
      <c r="P590" s="61"/>
      <c r="Q590" s="65"/>
      <c r="R590" s="61"/>
      <c r="S590" s="64"/>
      <c r="T590" s="61"/>
      <c r="U590" s="64"/>
      <c r="V590" s="61"/>
      <c r="W590" s="61"/>
      <c r="X590" s="61"/>
      <c r="Y590" s="64"/>
      <c r="Z590" s="190" t="str">
        <f t="shared" ref="Z590:Z609" si="30">IF(ISBLANK(B590),"",IF(X590=0,1,(IF(V590="Flow rate was measured on a dry basis and CH4 concentration was measured on a wet basis",1/(1-X590),1-X590))))</f>
        <v/>
      </c>
      <c r="AA590" s="191" t="str">
        <f t="shared" si="29"/>
        <v/>
      </c>
    </row>
    <row r="591" spans="1:27" x14ac:dyDescent="0.35">
      <c r="A591" s="149">
        <v>582</v>
      </c>
      <c r="B591" s="58"/>
      <c r="C591" s="58"/>
      <c r="D591" s="69"/>
      <c r="E591" s="69"/>
      <c r="F591" s="192" t="str">
        <f t="shared" si="28"/>
        <v/>
      </c>
      <c r="G591" s="69"/>
      <c r="H591" s="64"/>
      <c r="I591" s="60"/>
      <c r="J591" s="70"/>
      <c r="K591" s="82"/>
      <c r="L591" s="65"/>
      <c r="M591" s="65"/>
      <c r="N591" s="69"/>
      <c r="O591" s="69"/>
      <c r="P591" s="61"/>
      <c r="Q591" s="65"/>
      <c r="R591" s="61"/>
      <c r="S591" s="64"/>
      <c r="T591" s="61"/>
      <c r="U591" s="64"/>
      <c r="V591" s="61"/>
      <c r="W591" s="61"/>
      <c r="X591" s="61"/>
      <c r="Y591" s="64"/>
      <c r="Z591" s="190" t="str">
        <f t="shared" si="30"/>
        <v/>
      </c>
      <c r="AA591" s="191" t="str">
        <f t="shared" si="29"/>
        <v/>
      </c>
    </row>
    <row r="592" spans="1:27" x14ac:dyDescent="0.35">
      <c r="A592" s="149">
        <v>583</v>
      </c>
      <c r="B592" s="58"/>
      <c r="C592" s="58"/>
      <c r="D592" s="69"/>
      <c r="E592" s="69"/>
      <c r="F592" s="192" t="str">
        <f t="shared" si="28"/>
        <v/>
      </c>
      <c r="G592" s="69"/>
      <c r="H592" s="64"/>
      <c r="I592" s="60"/>
      <c r="J592" s="70"/>
      <c r="K592" s="82"/>
      <c r="L592" s="65"/>
      <c r="M592" s="65"/>
      <c r="N592" s="69"/>
      <c r="O592" s="69"/>
      <c r="P592" s="61"/>
      <c r="Q592" s="65"/>
      <c r="R592" s="61"/>
      <c r="S592" s="64"/>
      <c r="T592" s="61"/>
      <c r="U592" s="64"/>
      <c r="V592" s="61"/>
      <c r="W592" s="61"/>
      <c r="X592" s="61"/>
      <c r="Y592" s="64"/>
      <c r="Z592" s="190" t="str">
        <f t="shared" si="30"/>
        <v/>
      </c>
      <c r="AA592" s="191" t="str">
        <f t="shared" si="29"/>
        <v/>
      </c>
    </row>
    <row r="593" spans="1:27" x14ac:dyDescent="0.35">
      <c r="A593" s="149">
        <v>584</v>
      </c>
      <c r="B593" s="58"/>
      <c r="C593" s="58"/>
      <c r="D593" s="69"/>
      <c r="E593" s="69"/>
      <c r="F593" s="192" t="str">
        <f t="shared" si="28"/>
        <v/>
      </c>
      <c r="G593" s="69"/>
      <c r="H593" s="64"/>
      <c r="I593" s="60"/>
      <c r="J593" s="70"/>
      <c r="K593" s="82"/>
      <c r="L593" s="65"/>
      <c r="M593" s="65"/>
      <c r="N593" s="69"/>
      <c r="O593" s="69"/>
      <c r="P593" s="61"/>
      <c r="Q593" s="65"/>
      <c r="R593" s="61"/>
      <c r="S593" s="64"/>
      <c r="T593" s="61"/>
      <c r="U593" s="64"/>
      <c r="V593" s="61"/>
      <c r="W593" s="61"/>
      <c r="X593" s="61"/>
      <c r="Y593" s="64"/>
      <c r="Z593" s="190" t="str">
        <f t="shared" si="30"/>
        <v/>
      </c>
      <c r="AA593" s="191" t="str">
        <f t="shared" si="29"/>
        <v/>
      </c>
    </row>
    <row r="594" spans="1:27" x14ac:dyDescent="0.35">
      <c r="A594" s="149">
        <v>585</v>
      </c>
      <c r="B594" s="58"/>
      <c r="C594" s="58"/>
      <c r="D594" s="69"/>
      <c r="E594" s="69"/>
      <c r="F594" s="192" t="str">
        <f t="shared" si="28"/>
        <v/>
      </c>
      <c r="G594" s="69"/>
      <c r="H594" s="64"/>
      <c r="I594" s="60"/>
      <c r="J594" s="70"/>
      <c r="K594" s="82"/>
      <c r="L594" s="65"/>
      <c r="M594" s="65"/>
      <c r="N594" s="69"/>
      <c r="O594" s="69"/>
      <c r="P594" s="61"/>
      <c r="Q594" s="65"/>
      <c r="R594" s="61"/>
      <c r="S594" s="64"/>
      <c r="T594" s="61"/>
      <c r="U594" s="64"/>
      <c r="V594" s="61"/>
      <c r="W594" s="61"/>
      <c r="X594" s="61"/>
      <c r="Y594" s="64"/>
      <c r="Z594" s="190" t="str">
        <f t="shared" si="30"/>
        <v/>
      </c>
      <c r="AA594" s="191" t="str">
        <f t="shared" si="29"/>
        <v/>
      </c>
    </row>
    <row r="595" spans="1:27" x14ac:dyDescent="0.35">
      <c r="A595" s="149">
        <v>586</v>
      </c>
      <c r="B595" s="58"/>
      <c r="C595" s="58"/>
      <c r="D595" s="69"/>
      <c r="E595" s="69"/>
      <c r="F595" s="192" t="str">
        <f t="shared" si="28"/>
        <v/>
      </c>
      <c r="G595" s="69"/>
      <c r="H595" s="64"/>
      <c r="I595" s="60"/>
      <c r="J595" s="70"/>
      <c r="K595" s="82"/>
      <c r="L595" s="65"/>
      <c r="M595" s="65"/>
      <c r="N595" s="69"/>
      <c r="O595" s="69"/>
      <c r="P595" s="61"/>
      <c r="Q595" s="65"/>
      <c r="R595" s="61"/>
      <c r="S595" s="64"/>
      <c r="T595" s="61"/>
      <c r="U595" s="64"/>
      <c r="V595" s="61"/>
      <c r="W595" s="61"/>
      <c r="X595" s="61"/>
      <c r="Y595" s="64"/>
      <c r="Z595" s="190" t="str">
        <f t="shared" si="30"/>
        <v/>
      </c>
      <c r="AA595" s="191" t="str">
        <f t="shared" si="29"/>
        <v/>
      </c>
    </row>
    <row r="596" spans="1:27" x14ac:dyDescent="0.35">
      <c r="A596" s="149">
        <v>587</v>
      </c>
      <c r="B596" s="58"/>
      <c r="C596" s="58"/>
      <c r="D596" s="69"/>
      <c r="E596" s="69"/>
      <c r="F596" s="192" t="str">
        <f t="shared" si="28"/>
        <v/>
      </c>
      <c r="G596" s="69"/>
      <c r="H596" s="64"/>
      <c r="I596" s="60"/>
      <c r="J596" s="70"/>
      <c r="K596" s="82"/>
      <c r="L596" s="65"/>
      <c r="M596" s="65"/>
      <c r="N596" s="69"/>
      <c r="O596" s="69"/>
      <c r="P596" s="61"/>
      <c r="Q596" s="65"/>
      <c r="R596" s="61"/>
      <c r="S596" s="64"/>
      <c r="T596" s="61"/>
      <c r="U596" s="64"/>
      <c r="V596" s="61"/>
      <c r="W596" s="61"/>
      <c r="X596" s="61"/>
      <c r="Y596" s="64"/>
      <c r="Z596" s="190" t="str">
        <f t="shared" si="30"/>
        <v/>
      </c>
      <c r="AA596" s="191" t="str">
        <f t="shared" si="29"/>
        <v/>
      </c>
    </row>
    <row r="597" spans="1:27" x14ac:dyDescent="0.35">
      <c r="A597" s="149">
        <v>588</v>
      </c>
      <c r="B597" s="58"/>
      <c r="C597" s="58"/>
      <c r="D597" s="69"/>
      <c r="E597" s="69"/>
      <c r="F597" s="192" t="str">
        <f t="shared" si="28"/>
        <v/>
      </c>
      <c r="G597" s="69"/>
      <c r="H597" s="64"/>
      <c r="I597" s="60"/>
      <c r="J597" s="70"/>
      <c r="K597" s="82"/>
      <c r="L597" s="65"/>
      <c r="M597" s="65"/>
      <c r="N597" s="69"/>
      <c r="O597" s="69"/>
      <c r="P597" s="61"/>
      <c r="Q597" s="65"/>
      <c r="R597" s="61"/>
      <c r="S597" s="64"/>
      <c r="T597" s="61"/>
      <c r="U597" s="64"/>
      <c r="V597" s="61"/>
      <c r="W597" s="61"/>
      <c r="X597" s="61"/>
      <c r="Y597" s="64"/>
      <c r="Z597" s="190" t="str">
        <f t="shared" si="30"/>
        <v/>
      </c>
      <c r="AA597" s="191" t="str">
        <f t="shared" si="29"/>
        <v/>
      </c>
    </row>
    <row r="598" spans="1:27" x14ac:dyDescent="0.35">
      <c r="A598" s="149">
        <v>589</v>
      </c>
      <c r="B598" s="58"/>
      <c r="C598" s="58"/>
      <c r="D598" s="69"/>
      <c r="E598" s="69"/>
      <c r="F598" s="192" t="str">
        <f t="shared" si="28"/>
        <v/>
      </c>
      <c r="G598" s="69"/>
      <c r="H598" s="64"/>
      <c r="I598" s="60"/>
      <c r="J598" s="70"/>
      <c r="K598" s="82"/>
      <c r="L598" s="65"/>
      <c r="M598" s="65"/>
      <c r="N598" s="69"/>
      <c r="O598" s="69"/>
      <c r="P598" s="61"/>
      <c r="Q598" s="65"/>
      <c r="R598" s="61"/>
      <c r="S598" s="64"/>
      <c r="T598" s="61"/>
      <c r="U598" s="64"/>
      <c r="V598" s="61"/>
      <c r="W598" s="61"/>
      <c r="X598" s="61"/>
      <c r="Y598" s="64"/>
      <c r="Z598" s="190" t="str">
        <f t="shared" si="30"/>
        <v/>
      </c>
      <c r="AA598" s="191" t="str">
        <f t="shared" si="29"/>
        <v/>
      </c>
    </row>
    <row r="599" spans="1:27" x14ac:dyDescent="0.35">
      <c r="A599" s="149">
        <v>590</v>
      </c>
      <c r="B599" s="58"/>
      <c r="C599" s="58"/>
      <c r="D599" s="69"/>
      <c r="E599" s="69"/>
      <c r="F599" s="192" t="str">
        <f t="shared" si="28"/>
        <v/>
      </c>
      <c r="G599" s="69"/>
      <c r="H599" s="64"/>
      <c r="I599" s="60"/>
      <c r="J599" s="70"/>
      <c r="K599" s="82"/>
      <c r="L599" s="65"/>
      <c r="M599" s="65"/>
      <c r="N599" s="69"/>
      <c r="O599" s="69"/>
      <c r="P599" s="61"/>
      <c r="Q599" s="65"/>
      <c r="R599" s="61"/>
      <c r="S599" s="64"/>
      <c r="T599" s="61"/>
      <c r="U599" s="64"/>
      <c r="V599" s="61"/>
      <c r="W599" s="61"/>
      <c r="X599" s="61"/>
      <c r="Y599" s="64"/>
      <c r="Z599" s="190" t="str">
        <f t="shared" si="30"/>
        <v/>
      </c>
      <c r="AA599" s="191" t="str">
        <f t="shared" si="29"/>
        <v/>
      </c>
    </row>
    <row r="600" spans="1:27" x14ac:dyDescent="0.35">
      <c r="A600" s="149">
        <v>591</v>
      </c>
      <c r="B600" s="58"/>
      <c r="C600" s="58"/>
      <c r="D600" s="69"/>
      <c r="E600" s="69"/>
      <c r="F600" s="192" t="str">
        <f t="shared" si="28"/>
        <v/>
      </c>
      <c r="G600" s="69"/>
      <c r="H600" s="64"/>
      <c r="I600" s="60"/>
      <c r="J600" s="70"/>
      <c r="K600" s="82"/>
      <c r="L600" s="65"/>
      <c r="M600" s="65"/>
      <c r="N600" s="69"/>
      <c r="O600" s="69"/>
      <c r="P600" s="61"/>
      <c r="Q600" s="65"/>
      <c r="R600" s="61"/>
      <c r="S600" s="64"/>
      <c r="T600" s="61"/>
      <c r="U600" s="64"/>
      <c r="V600" s="61"/>
      <c r="W600" s="61"/>
      <c r="X600" s="61"/>
      <c r="Y600" s="64"/>
      <c r="Z600" s="190" t="str">
        <f t="shared" si="30"/>
        <v/>
      </c>
      <c r="AA600" s="191" t="str">
        <f t="shared" si="29"/>
        <v/>
      </c>
    </row>
    <row r="601" spans="1:27" x14ac:dyDescent="0.35">
      <c r="A601" s="149">
        <v>592</v>
      </c>
      <c r="B601" s="58"/>
      <c r="C601" s="58"/>
      <c r="D601" s="69"/>
      <c r="E601" s="69"/>
      <c r="F601" s="192" t="str">
        <f t="shared" si="28"/>
        <v/>
      </c>
      <c r="G601" s="69"/>
      <c r="H601" s="64"/>
      <c r="I601" s="60"/>
      <c r="J601" s="70"/>
      <c r="K601" s="82"/>
      <c r="L601" s="65"/>
      <c r="M601" s="65"/>
      <c r="N601" s="69"/>
      <c r="O601" s="69"/>
      <c r="P601" s="61"/>
      <c r="Q601" s="65"/>
      <c r="R601" s="61"/>
      <c r="S601" s="64"/>
      <c r="T601" s="61"/>
      <c r="U601" s="64"/>
      <c r="V601" s="61"/>
      <c r="W601" s="61"/>
      <c r="X601" s="61"/>
      <c r="Y601" s="64"/>
      <c r="Z601" s="190" t="str">
        <f t="shared" si="30"/>
        <v/>
      </c>
      <c r="AA601" s="191" t="str">
        <f t="shared" si="29"/>
        <v/>
      </c>
    </row>
    <row r="602" spans="1:27" x14ac:dyDescent="0.35">
      <c r="A602" s="149">
        <v>593</v>
      </c>
      <c r="B602" s="58"/>
      <c r="C602" s="58"/>
      <c r="D602" s="69"/>
      <c r="E602" s="69"/>
      <c r="F602" s="192" t="str">
        <f t="shared" si="28"/>
        <v/>
      </c>
      <c r="G602" s="69"/>
      <c r="H602" s="64"/>
      <c r="I602" s="60"/>
      <c r="J602" s="70"/>
      <c r="K602" s="82"/>
      <c r="L602" s="65"/>
      <c r="M602" s="65"/>
      <c r="N602" s="69"/>
      <c r="O602" s="69"/>
      <c r="P602" s="61"/>
      <c r="Q602" s="65"/>
      <c r="R602" s="61"/>
      <c r="S602" s="64"/>
      <c r="T602" s="61"/>
      <c r="U602" s="64"/>
      <c r="V602" s="61"/>
      <c r="W602" s="61"/>
      <c r="X602" s="61"/>
      <c r="Y602" s="64"/>
      <c r="Z602" s="190" t="str">
        <f t="shared" si="30"/>
        <v/>
      </c>
      <c r="AA602" s="191" t="str">
        <f t="shared" si="29"/>
        <v/>
      </c>
    </row>
    <row r="603" spans="1:27" x14ac:dyDescent="0.35">
      <c r="A603" s="149">
        <v>594</v>
      </c>
      <c r="B603" s="58"/>
      <c r="C603" s="58"/>
      <c r="D603" s="69"/>
      <c r="E603" s="69"/>
      <c r="F603" s="192" t="str">
        <f t="shared" si="28"/>
        <v/>
      </c>
      <c r="G603" s="69"/>
      <c r="H603" s="64"/>
      <c r="I603" s="60"/>
      <c r="J603" s="70"/>
      <c r="K603" s="82"/>
      <c r="L603" s="65"/>
      <c r="M603" s="65"/>
      <c r="N603" s="69"/>
      <c r="O603" s="69"/>
      <c r="P603" s="61"/>
      <c r="Q603" s="65"/>
      <c r="R603" s="61"/>
      <c r="S603" s="64"/>
      <c r="T603" s="61"/>
      <c r="U603" s="64"/>
      <c r="V603" s="61"/>
      <c r="W603" s="61"/>
      <c r="X603" s="61"/>
      <c r="Y603" s="64"/>
      <c r="Z603" s="190" t="str">
        <f t="shared" si="30"/>
        <v/>
      </c>
      <c r="AA603" s="191" t="str">
        <f t="shared" si="29"/>
        <v/>
      </c>
    </row>
    <row r="604" spans="1:27" x14ac:dyDescent="0.35">
      <c r="A604" s="149">
        <v>595</v>
      </c>
      <c r="B604" s="58"/>
      <c r="C604" s="58"/>
      <c r="D604" s="69"/>
      <c r="E604" s="69"/>
      <c r="F604" s="192" t="str">
        <f t="shared" si="28"/>
        <v/>
      </c>
      <c r="G604" s="69"/>
      <c r="H604" s="64"/>
      <c r="I604" s="60"/>
      <c r="J604" s="70"/>
      <c r="K604" s="82"/>
      <c r="L604" s="65"/>
      <c r="M604" s="65"/>
      <c r="N604" s="69"/>
      <c r="O604" s="69"/>
      <c r="P604" s="61"/>
      <c r="Q604" s="65"/>
      <c r="R604" s="61"/>
      <c r="S604" s="64"/>
      <c r="T604" s="61"/>
      <c r="U604" s="64"/>
      <c r="V604" s="61"/>
      <c r="W604" s="61"/>
      <c r="X604" s="61"/>
      <c r="Y604" s="64"/>
      <c r="Z604" s="190" t="str">
        <f t="shared" si="30"/>
        <v/>
      </c>
      <c r="AA604" s="191" t="str">
        <f t="shared" si="29"/>
        <v/>
      </c>
    </row>
    <row r="605" spans="1:27" x14ac:dyDescent="0.35">
      <c r="A605" s="149">
        <v>596</v>
      </c>
      <c r="B605" s="58"/>
      <c r="C605" s="58"/>
      <c r="D605" s="69"/>
      <c r="E605" s="69"/>
      <c r="F605" s="192" t="str">
        <f t="shared" si="28"/>
        <v/>
      </c>
      <c r="G605" s="69"/>
      <c r="H605" s="64"/>
      <c r="I605" s="60"/>
      <c r="J605" s="70"/>
      <c r="K605" s="82"/>
      <c r="L605" s="65"/>
      <c r="M605" s="65"/>
      <c r="N605" s="69"/>
      <c r="O605" s="69"/>
      <c r="P605" s="61"/>
      <c r="Q605" s="65"/>
      <c r="R605" s="61"/>
      <c r="S605" s="64"/>
      <c r="T605" s="61"/>
      <c r="U605" s="64"/>
      <c r="V605" s="61"/>
      <c r="W605" s="61"/>
      <c r="X605" s="61"/>
      <c r="Y605" s="64"/>
      <c r="Z605" s="190" t="str">
        <f t="shared" si="30"/>
        <v/>
      </c>
      <c r="AA605" s="191" t="str">
        <f t="shared" si="29"/>
        <v/>
      </c>
    </row>
    <row r="606" spans="1:27" x14ac:dyDescent="0.35">
      <c r="A606" s="149">
        <v>597</v>
      </c>
      <c r="B606" s="58"/>
      <c r="C606" s="58"/>
      <c r="D606" s="69"/>
      <c r="E606" s="69"/>
      <c r="F606" s="192" t="str">
        <f t="shared" si="28"/>
        <v/>
      </c>
      <c r="G606" s="69"/>
      <c r="H606" s="64"/>
      <c r="I606" s="60"/>
      <c r="J606" s="70"/>
      <c r="K606" s="82"/>
      <c r="L606" s="65"/>
      <c r="M606" s="65"/>
      <c r="N606" s="69"/>
      <c r="O606" s="69"/>
      <c r="P606" s="61"/>
      <c r="Q606" s="65"/>
      <c r="R606" s="61"/>
      <c r="S606" s="64"/>
      <c r="T606" s="61"/>
      <c r="U606" s="64"/>
      <c r="V606" s="61"/>
      <c r="W606" s="61"/>
      <c r="X606" s="61"/>
      <c r="Y606" s="64"/>
      <c r="Z606" s="190" t="str">
        <f t="shared" si="30"/>
        <v/>
      </c>
      <c r="AA606" s="191" t="str">
        <f t="shared" si="29"/>
        <v/>
      </c>
    </row>
    <row r="607" spans="1:27" x14ac:dyDescent="0.35">
      <c r="A607" s="149">
        <v>598</v>
      </c>
      <c r="B607" s="58"/>
      <c r="C607" s="58"/>
      <c r="D607" s="69"/>
      <c r="E607" s="69"/>
      <c r="F607" s="192" t="str">
        <f t="shared" si="28"/>
        <v/>
      </c>
      <c r="G607" s="69"/>
      <c r="H607" s="64"/>
      <c r="I607" s="60"/>
      <c r="J607" s="70"/>
      <c r="K607" s="82"/>
      <c r="L607" s="65"/>
      <c r="M607" s="65"/>
      <c r="N607" s="69"/>
      <c r="O607" s="69"/>
      <c r="P607" s="61"/>
      <c r="Q607" s="65"/>
      <c r="R607" s="61"/>
      <c r="S607" s="64"/>
      <c r="T607" s="61"/>
      <c r="U607" s="64"/>
      <c r="V607" s="61"/>
      <c r="W607" s="61"/>
      <c r="X607" s="61"/>
      <c r="Y607" s="64"/>
      <c r="Z607" s="190" t="str">
        <f t="shared" si="30"/>
        <v/>
      </c>
      <c r="AA607" s="191" t="str">
        <f t="shared" si="29"/>
        <v/>
      </c>
    </row>
    <row r="608" spans="1:27" x14ac:dyDescent="0.35">
      <c r="A608" s="149">
        <v>599</v>
      </c>
      <c r="B608" s="58"/>
      <c r="C608" s="58"/>
      <c r="D608" s="69"/>
      <c r="E608" s="69"/>
      <c r="F608" s="192" t="str">
        <f t="shared" si="28"/>
        <v/>
      </c>
      <c r="G608" s="69"/>
      <c r="H608" s="64"/>
      <c r="I608" s="60"/>
      <c r="J608" s="70"/>
      <c r="K608" s="82"/>
      <c r="L608" s="65"/>
      <c r="M608" s="65"/>
      <c r="N608" s="69"/>
      <c r="O608" s="69"/>
      <c r="P608" s="61"/>
      <c r="Q608" s="65"/>
      <c r="R608" s="61"/>
      <c r="S608" s="64"/>
      <c r="T608" s="61"/>
      <c r="U608" s="64"/>
      <c r="V608" s="61"/>
      <c r="W608" s="61"/>
      <c r="X608" s="61"/>
      <c r="Y608" s="64"/>
      <c r="Z608" s="190" t="str">
        <f t="shared" si="30"/>
        <v/>
      </c>
      <c r="AA608" s="191" t="str">
        <f t="shared" si="29"/>
        <v/>
      </c>
    </row>
    <row r="609" spans="1:27" x14ac:dyDescent="0.35">
      <c r="A609" s="149">
        <v>600</v>
      </c>
      <c r="B609" s="58"/>
      <c r="C609" s="58"/>
      <c r="D609" s="69"/>
      <c r="E609" s="69"/>
      <c r="F609" s="192" t="str">
        <f t="shared" si="28"/>
        <v/>
      </c>
      <c r="G609" s="69"/>
      <c r="H609" s="64"/>
      <c r="I609" s="60"/>
      <c r="J609" s="70"/>
      <c r="K609" s="82"/>
      <c r="L609" s="65"/>
      <c r="M609" s="65"/>
      <c r="N609" s="69"/>
      <c r="O609" s="69"/>
      <c r="P609" s="61"/>
      <c r="Q609" s="65"/>
      <c r="R609" s="61"/>
      <c r="S609" s="64"/>
      <c r="T609" s="61"/>
      <c r="U609" s="64"/>
      <c r="V609" s="61"/>
      <c r="W609" s="61"/>
      <c r="X609" s="61"/>
      <c r="Y609" s="64"/>
      <c r="Z609" s="190" t="str">
        <f t="shared" si="30"/>
        <v/>
      </c>
      <c r="AA609" s="191" t="str">
        <f t="shared" si="29"/>
        <v/>
      </c>
    </row>
  </sheetData>
  <mergeCells count="26">
    <mergeCell ref="AA8:AA9"/>
    <mergeCell ref="B8:B9"/>
    <mergeCell ref="C8:C9"/>
    <mergeCell ref="L8:L9"/>
    <mergeCell ref="M8:M9"/>
    <mergeCell ref="N8:O8"/>
    <mergeCell ref="P8:P9"/>
    <mergeCell ref="Q8:Q9"/>
    <mergeCell ref="X8:X9"/>
    <mergeCell ref="Y8:Y9"/>
    <mergeCell ref="G8:G9"/>
    <mergeCell ref="K8:K9"/>
    <mergeCell ref="F8:F9"/>
    <mergeCell ref="B2:C2"/>
    <mergeCell ref="Z8:Z9"/>
    <mergeCell ref="R8:R9"/>
    <mergeCell ref="S8:S9"/>
    <mergeCell ref="T8:T9"/>
    <mergeCell ref="U8:U9"/>
    <mergeCell ref="V8:V9"/>
    <mergeCell ref="W8:W9"/>
    <mergeCell ref="H8:H9"/>
    <mergeCell ref="I8:I9"/>
    <mergeCell ref="J8:J9"/>
    <mergeCell ref="B6:E6"/>
    <mergeCell ref="B4:G4"/>
  </mergeCells>
  <phoneticPr fontId="32" type="noConversion"/>
  <conditionalFormatting sqref="L10:O609">
    <cfRule type="expression" dxfId="16" priority="18" stopIfTrue="1">
      <formula>#REF!&lt;&gt;"Monitored using 98.324(c)(1)"</formula>
    </cfRule>
  </conditionalFormatting>
  <conditionalFormatting sqref="P10:P609">
    <cfRule type="expression" dxfId="15" priority="4">
      <formula>$K10="Monitored using continuous emissions monitoring systems (CEMS)"</formula>
    </cfRule>
  </conditionalFormatting>
  <conditionalFormatting sqref="Q10:Q609">
    <cfRule type="expression" dxfId="14" priority="17" stopIfTrue="1">
      <formula>#REF!&lt;&gt;"Monitored using 98.324(c)(2)"</formula>
    </cfRule>
  </conditionalFormatting>
  <conditionalFormatting sqref="R10:R609">
    <cfRule type="expression" dxfId="13" priority="5">
      <formula>$I10="scm/m"</formula>
    </cfRule>
  </conditionalFormatting>
  <conditionalFormatting sqref="T10:T609">
    <cfRule type="expression" dxfId="12" priority="8">
      <formula>$I10="scm/m"</formula>
    </cfRule>
  </conditionalFormatting>
  <conditionalFormatting sqref="X10:X609">
    <cfRule type="expression" dxfId="11" priority="12" stopIfTrue="1">
      <formula>$W10="A flow meter was used and the flow meter automatically corrected for moisture content"</formula>
    </cfRule>
    <cfRule type="expression" dxfId="10" priority="13">
      <formula>$V10="Flow rate and CH4 concentration were measured on a wet basis"</formula>
    </cfRule>
    <cfRule type="expression" dxfId="9" priority="14">
      <formula>$V10="Flow rate and CH4 concentration were measured on a dry basis"</formula>
    </cfRule>
  </conditionalFormatting>
  <conditionalFormatting sqref="Z10:Z609">
    <cfRule type="expression" dxfId="8" priority="1" stopIfTrue="1">
      <formula>$X10=""</formula>
    </cfRule>
  </conditionalFormatting>
  <dataValidations count="26">
    <dataValidation showInputMessage="1" showErrorMessage="1" errorTitle="Out of Range" error="You must first select a Quarter, then enter a date prior to the Stop Date and during the selected quarter of the reporting year." promptTitle="Start Date" prompt="Enter the start date for when continuous monitoring equipment is not properly functioning, if applicable" sqref="N10:N609" xr:uid="{DCBA6AED-4F1B-4229-ACD3-D002F582809C}"/>
    <dataValidation showInputMessage="1" showErrorMessage="1" errorTitle="Out of Range" error="You must first select a Quarter, then enter a date occurring after the Start Date and during the selected quarter of the reporting year." promptTitle="Stop Date" prompt="Enter the stop date for when continuous monitoring equipment is not properly functioning, if applicable " sqref="O10:O609" xr:uid="{250E96BC-3597-4CCC-8C21-9C98161CA0A3}"/>
    <dataValidation showInputMessage="1" showErrorMessage="1" errorTitle="Out of Range" error="You must first select a Quarter, then enter a date occurring after the Start Date and during the selected quarter of the reporting year." promptTitle="Stop Date" prompt="Enter the stop date for when degasification of mining operations is taking place " sqref="E10:E609" xr:uid="{A03223A9-D756-4734-AE9D-DB77087BAECC}"/>
    <dataValidation showInputMessage="1" showErrorMessage="1" errorTitle="Out of Range" error="You must first select a Quarter, then enter a date prior to the Stop Date and during the selected quarter of the reporting year." promptTitle="Start Date" prompt="Enter the start date for when degasification of mining operations is taking place " sqref="D10:D609" xr:uid="{6F3DC9F7-F134-4897-AFD4-0D457E16AC93}"/>
    <dataValidation type="list" allowBlank="1" showInputMessage="1" showErrorMessage="1" error="Please use the drop-down menu to select units" prompt="Use the drop-down menu to select the units used for parameter Vl, monthly volumetric flow rate" sqref="I10:I609" xr:uid="{4816A31C-53BC-45BB-A4DA-AE6AC303D63A}">
      <formula1>"acm/m, scm/m"</formula1>
    </dataValidation>
    <dataValidation type="decimal" showInputMessage="1" showErrorMessage="1" errorTitle="Invalid Entry" error="You must enter a value that is greater than zero and less than 8784 hours and in blue cells only. You must correct the current value before continuing." promptTitle="Missing Data" prompt="Enter the length of time that missing data are used for the monthly CEMS CH4 concentration used to calculate CH4 liberated from degasification systems (average from daily data), in hours " sqref="M10:M609" xr:uid="{7205A987-7299-4A59-920D-814D086C998B}">
      <formula1>0</formula1>
      <formula2>8784</formula2>
    </dataValidation>
    <dataValidation type="decimal" errorStyle="warning" operator="greaterThanOrEqual" showInputMessage="1" showErrorMessage="1" error="The value you have provided is outside the EPA estimated range or in a disabled (black) cell.  Please double check this value and revise, if necessary. If you believe it to be correct, please submit the value as is." promptTitle="CEMS CH4 Concentration" prompt="Enter the monthly CEMS CH4 concentration used to calculate CH4 liberated from degasification systems (average from daily data), in volumetric percent" sqref="L10:L609" xr:uid="{103E1703-5BD9-4E11-8B8D-4118D0DA5116}">
      <formula1>-5000000000</formula1>
    </dataValidation>
    <dataValidation type="decimal" operator="greaterThanOrEqual" allowBlank="1" showInputMessage="1" showErrorMessage="1" errorTitle="Invalid Entry" error="Value must be greater than or equal to zero." prompt="Enter the monthly volumetric flow rate used in Eq. 3 in units of acfm or scfm based on your selection in the previous column." sqref="H10:H609" xr:uid="{506193C5-0F77-470E-94E2-F44F61305ED1}">
      <formula1>0</formula1>
    </dataValidation>
    <dataValidation type="decimal" allowBlank="1" showInputMessage="1" showErrorMessage="1" error="Youmust enter a value that is greater than zero or les than 8784 hours and in blue cells only.  You must correct the value before continuing." promptTitle="Substitute Data" prompt="Enter the length of time that substitute data are used for the monthly volumetric flow rate used to calculate CH4 liberated from degasification systems, used in Equation 3, in hours" sqref="J10:J609" xr:uid="{CF3A1A0E-0007-4718-B47F-1D485882BF9C}">
      <formula1>0</formula1>
      <formula2>8784</formula2>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monthly CH4 concentration data based on results from data used to calculate CH4 liberated from degasification systems, in hours" sqref="Q10:Q609" xr:uid="{0C9E1AC3-E6B5-4FFC-A5A3-333D6C51627B}">
      <formula1>0</formula1>
      <formula2>8784</formula2>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temperature used in Equation 3, in hours" sqref="S10:S609" xr:uid="{B538A148-F271-446B-94E8-4A4338444C28}">
      <formula1>0</formula1>
      <formula2>8784</formula2>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pressure used in Equation 3, in hours" sqref="U10:U609" xr:uid="{75614564-7B36-4E55-B209-F9A9F5F2A103}">
      <formula1>0</formula1>
      <formula2>8784</formula2>
    </dataValidation>
    <dataValidation type="list" allowBlank="1" showInputMessage="1" showErrorMessage="1" errorTitle="Invalid Entry" prompt="Enter whether the Monthly Ventilation Flow Rate and the Monthly CH4 Concentration were measured on the same basis.  " sqref="V10:V609" xr:uid="{7C987B25-888F-4F6F-9D6E-0B756F70FDCC}">
      <formula1>$AC$17:$AC$20</formula1>
    </dataValidation>
    <dataValidation type="list" allowBlank="1" showInputMessage="1" showErrorMessage="1" errorTitle="Invalid Entry" prompt="Enter whether a flow meter was used to measure Monthly Ventilation Flow Rate or CH4 concentration.  If a flow meter was used, indicate if the flow meter automatically corrected for moisture content. " sqref="W10:W609" xr:uid="{6C9031E1-726E-43E8-829C-B9E32C293083}">
      <formula1>$AC$13:$AC$15</formula1>
    </dataValidation>
    <dataValidation type="decimal" operator="greaterThanOrEqual" allowBlank="1" showInputMessage="1" showErrorMessage="1" error="Value must be numeric" prompt="Enter the moisture content used in Eq. 3 in units of cubic meter water per cubic meter emitted gas (parameter fH2O)" sqref="X10:X609" xr:uid="{62735B0A-ECD7-464D-9267-70602A7901BC}">
      <formula1>-500000000</formula1>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moisture content used in Equation 3, in hours " sqref="Y10:Y609" xr:uid="{D39F6522-E6E4-4DDB-A15B-2F6BDBDE8C67}">
      <formula1>0</formula1>
      <formula2>8784</formula2>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Monitoring Point" prompt="Select the degasification gas collection system monitoring point" sqref="B10:B609" xr:uid="{0F649E22-AA98-4AA0-BBD9-8972C7492210}">
      <formula1>IF($B$8="",$A$1,CMPW)</formula1>
    </dataValidation>
    <dataValidation type="list" showInputMessage="1" showErrorMessage="1" sqref="C10" xr:uid="{A1A2151E-DE7E-437E-8BCB-601766D268D8}">
      <formula1>"January, February, March, April, May, June, July, August, September, October, November, December"</formula1>
    </dataValidation>
    <dataValidation type="list" allowBlank="1" showInputMessage="1" showErrorMessage="1" sqref="C11:C609" xr:uid="{D9AC7217-FE9D-45E8-A429-8899BFF2E8E0}">
      <formula1>"January, February, March, April, May, June, July, August, September, October, November, December"</formula1>
    </dataValidation>
    <dataValidation type="list" showInputMessage="1" showErrorMessage="1" errorTitle="Out of Range" error="You must first select a Quarter, then enter a date occurring after the Start Date and during the selected quarter of the reporting year." promptTitle="Methods" prompt="Select the method used to determine flow rate" sqref="G10:G609" xr:uid="{E3305F93-B0EA-4CF3-880A-4476E5694C5C}">
      <formula1>Methods</formula1>
    </dataValidation>
    <dataValidation type="list" showInputMessage="1" showErrorMessage="1" error="Youmust enter a value that is greater than zero or les than 8784 hours and in blue cells only.  You must correct the value before continuing." promptTitle="Method" prompt="Select the method used to determine CH4 concentration" sqref="K10:K609" xr:uid="{4A1E8CBB-726E-458F-AC9B-73C4A7994DC6}">
      <formula1>Methods</formula1>
    </dataValidation>
    <dataValidation showInputMessage="1" showErrorMessage="1" errorTitle="Out of Range" error="You must first select a Quarter, then enter a date occurring after the Start Date and during the selected quarter of the reporting year." promptTitle="Number of Days" prompt="Calculate of enter the number of full days with active degasification system" sqref="F10:F609" xr:uid="{D270254F-D5BF-4D20-B946-3C9E5D686502}"/>
    <dataValidation type="decimal" operator="greaterThanOrEqual" allowBlank="1" showInputMessage="1" showErrorMessage="1" error="Value must be numeric" prompt="Enter the temperature used in Eq. 3 in °C (parameter Tl)" sqref="R10:R609" xr:uid="{14027753-8AA4-4822-914D-9819EACF7BD1}">
      <formula1>-500000000</formula1>
    </dataValidation>
    <dataValidation type="decimal" operator="greaterThanOrEqual" allowBlank="1" showInputMessage="1" showErrorMessage="1" error="Value must be numeric" prompt="Enter the pressure used in Eq. 3 in units of Pa (parameter Pl)" sqref="T10:T609" xr:uid="{F4CC0460-4622-4F9E-85C9-2DDACE9C9A63}">
      <formula1>-500000000</formula1>
    </dataValidation>
    <dataValidation type="decimal" operator="greaterThanOrEqual" allowBlank="1" showInputMessage="1" showErrorMessage="1" error="Value must be numeric" promptTitle="CH4 Concentration" prompt="Enter the monthly CH4 concentration based on results from weekly sampling data." sqref="P10:P609" xr:uid="{BF5F8FD3-3848-46D5-B078-E95D9930FC4F}">
      <formula1>-500000000</formula1>
    </dataValidation>
    <dataValidation type="decimal" operator="greaterThanOrEqual" allowBlank="1" showInputMessage="1" showErrorMessage="1" error="Value must be numeric" promptTitle="Moisture Correction Factor" prompt="This data is automatically filled in based on if the flow meter used standardizes conditions or if flow rate and CH4 concentration are taken on a different basis." sqref="Z10:Z609" xr:uid="{A88C579A-5AC6-4702-B189-55A57D1CC61D}">
      <formula1>-500000000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18A8E-BB46-4899-9721-D20B06D11B8D}">
  <sheetPr>
    <tabColor theme="3" tint="0.499984740745262"/>
  </sheetPr>
  <dimension ref="A1:M106"/>
  <sheetViews>
    <sheetView zoomScale="85" zoomScaleNormal="85" workbookViewId="0">
      <selection activeCell="G10" sqref="G10"/>
    </sheetView>
  </sheetViews>
  <sheetFormatPr defaultColWidth="8.6328125" defaultRowHeight="14" x14ac:dyDescent="0.35"/>
  <cols>
    <col min="1" max="1" width="5" style="136" bestFit="1" customWidth="1"/>
    <col min="2" max="2" width="36" style="136" customWidth="1"/>
    <col min="3" max="4" width="46.6328125" style="136" customWidth="1"/>
    <col min="5" max="5" width="22.6328125" style="136" customWidth="1"/>
    <col min="6" max="8" width="20.6328125" style="136" customWidth="1"/>
    <col min="9" max="9" width="14" style="136" customWidth="1"/>
    <col min="10" max="10" width="33.453125" style="3" hidden="1" customWidth="1"/>
    <col min="11" max="12" width="14" style="3" hidden="1" customWidth="1"/>
    <col min="13" max="54" width="14" style="3" customWidth="1"/>
    <col min="55" max="16384" width="8.6328125" style="3"/>
  </cols>
  <sheetData>
    <row r="1" spans="1:13" ht="18" x14ac:dyDescent="0.35">
      <c r="B1" s="132" t="s">
        <v>203</v>
      </c>
      <c r="C1" s="133"/>
      <c r="D1" s="133"/>
    </row>
    <row r="2" spans="1:13" ht="16.399999999999999" customHeight="1" x14ac:dyDescent="0.35">
      <c r="B2" s="325"/>
      <c r="C2" s="325"/>
      <c r="D2" s="176"/>
    </row>
    <row r="3" spans="1:13" ht="16.399999999999999" customHeight="1" x14ac:dyDescent="0.35">
      <c r="B3" s="138" t="s">
        <v>41</v>
      </c>
      <c r="C3" s="133"/>
      <c r="D3" s="133"/>
    </row>
    <row r="4" spans="1:13" ht="62.15" customHeight="1" x14ac:dyDescent="0.35">
      <c r="B4" s="338" t="s">
        <v>204</v>
      </c>
      <c r="C4" s="339"/>
      <c r="D4" s="340"/>
    </row>
    <row r="5" spans="1:13" ht="16.399999999999999" customHeight="1" x14ac:dyDescent="0.35">
      <c r="C5" s="157"/>
      <c r="D5" s="157"/>
      <c r="E5" s="157"/>
      <c r="F5" s="177"/>
      <c r="G5" s="131"/>
      <c r="H5" s="131"/>
      <c r="K5"/>
      <c r="L5"/>
      <c r="M5"/>
    </row>
    <row r="6" spans="1:13" s="18" customFormat="1" ht="26.15" customHeight="1" x14ac:dyDescent="0.35">
      <c r="A6" s="140" t="s">
        <v>205</v>
      </c>
      <c r="B6" s="356" t="s">
        <v>421</v>
      </c>
      <c r="C6" s="356"/>
      <c r="D6" s="356"/>
      <c r="E6" s="178"/>
      <c r="F6" s="131"/>
      <c r="G6" s="131"/>
      <c r="H6" s="131"/>
      <c r="I6" s="168"/>
      <c r="K6"/>
      <c r="L6"/>
      <c r="M6"/>
    </row>
    <row r="7" spans="1:13" s="18" customFormat="1" ht="15" customHeight="1" x14ac:dyDescent="0.35">
      <c r="A7" s="162"/>
      <c r="B7" s="179"/>
      <c r="C7" s="168"/>
      <c r="D7" s="168"/>
      <c r="E7" s="178"/>
      <c r="F7" s="180"/>
      <c r="G7" s="180"/>
      <c r="H7" s="180"/>
      <c r="I7" s="168"/>
    </row>
    <row r="8" spans="1:13" s="18" customFormat="1" x14ac:dyDescent="0.3">
      <c r="A8" s="162"/>
      <c r="B8" s="121" t="s">
        <v>44</v>
      </c>
      <c r="C8" s="145" t="s">
        <v>45</v>
      </c>
      <c r="D8" s="145" t="s">
        <v>70</v>
      </c>
      <c r="E8" s="145" t="s">
        <v>71</v>
      </c>
      <c r="F8" s="145" t="s">
        <v>72</v>
      </c>
      <c r="G8" s="145" t="s">
        <v>73</v>
      </c>
      <c r="H8" s="145" t="s">
        <v>74</v>
      </c>
      <c r="I8" s="168"/>
    </row>
    <row r="9" spans="1:13" ht="56" x14ac:dyDescent="0.35">
      <c r="B9" s="124" t="s">
        <v>206</v>
      </c>
      <c r="C9" s="147" t="s">
        <v>207</v>
      </c>
      <c r="D9" s="147" t="s">
        <v>208</v>
      </c>
      <c r="E9" s="147" t="s">
        <v>209</v>
      </c>
      <c r="F9" s="147" t="s">
        <v>210</v>
      </c>
      <c r="G9" s="147" t="s">
        <v>211</v>
      </c>
      <c r="H9" s="147" t="s">
        <v>212</v>
      </c>
      <c r="J9" s="3" t="s">
        <v>213</v>
      </c>
      <c r="K9" s="20" t="s">
        <v>214</v>
      </c>
    </row>
    <row r="10" spans="1:13" ht="16.399999999999999" customHeight="1" x14ac:dyDescent="0.35">
      <c r="A10" s="163">
        <v>1</v>
      </c>
      <c r="B10" s="189" t="str">
        <f>K10</f>
        <v/>
      </c>
      <c r="C10" s="116"/>
      <c r="D10" s="60"/>
      <c r="E10" s="60"/>
      <c r="F10" s="60"/>
      <c r="G10" s="60"/>
      <c r="H10" s="60"/>
      <c r="J10" s="3" t="s">
        <v>215</v>
      </c>
      <c r="K10" s="20" t="str" cm="1">
        <f t="array" ref="K10">_xlfn._xlws.FILTER('2. Well and Shaft'!$B$10:$B$409, '2. Well and Shaft'!$D$10:$D$409="Yes, degasification system will be described in 5. Degas Collection tab", "")</f>
        <v/>
      </c>
    </row>
    <row r="11" spans="1:13" ht="16.399999999999999" customHeight="1" x14ac:dyDescent="0.35">
      <c r="A11" s="163">
        <v>2</v>
      </c>
      <c r="B11" s="189">
        <f>K11</f>
        <v>0</v>
      </c>
      <c r="D11" s="60"/>
      <c r="E11" s="60"/>
      <c r="F11" s="60"/>
      <c r="G11" s="60"/>
      <c r="H11" s="60"/>
      <c r="K11" s="20"/>
    </row>
    <row r="12" spans="1:13" ht="16.399999999999999" customHeight="1" x14ac:dyDescent="0.35">
      <c r="A12" s="163">
        <v>3</v>
      </c>
      <c r="B12" s="189">
        <f>K12</f>
        <v>0</v>
      </c>
      <c r="C12" s="60"/>
      <c r="D12" s="60"/>
      <c r="E12" s="60"/>
      <c r="F12" s="60"/>
      <c r="G12" s="60"/>
      <c r="H12" s="60"/>
      <c r="K12" s="20"/>
    </row>
    <row r="13" spans="1:13" ht="16.399999999999999" customHeight="1" x14ac:dyDescent="0.35">
      <c r="A13" s="163">
        <v>4</v>
      </c>
      <c r="B13" s="189">
        <f t="shared" ref="B13:B76" si="0">K13</f>
        <v>0</v>
      </c>
      <c r="C13" s="60"/>
      <c r="D13" s="60"/>
      <c r="E13" s="60"/>
      <c r="F13" s="60"/>
      <c r="G13" s="60"/>
      <c r="H13" s="60"/>
      <c r="K13" s="20"/>
    </row>
    <row r="14" spans="1:13" ht="16.399999999999999" customHeight="1" x14ac:dyDescent="0.35">
      <c r="A14" s="163">
        <v>5</v>
      </c>
      <c r="B14" s="189">
        <f t="shared" si="0"/>
        <v>0</v>
      </c>
      <c r="C14" s="60"/>
      <c r="D14" s="60"/>
      <c r="E14" s="60"/>
      <c r="F14" s="60"/>
      <c r="G14" s="60"/>
      <c r="H14" s="60"/>
      <c r="K14" s="20"/>
    </row>
    <row r="15" spans="1:13" ht="16.399999999999999" customHeight="1" x14ac:dyDescent="0.35">
      <c r="A15" s="163">
        <v>6</v>
      </c>
      <c r="B15" s="189">
        <f t="shared" si="0"/>
        <v>0</v>
      </c>
      <c r="C15" s="60"/>
      <c r="D15" s="60"/>
      <c r="E15" s="60"/>
      <c r="F15" s="60"/>
      <c r="G15" s="60"/>
      <c r="H15" s="60"/>
      <c r="K15" s="20"/>
    </row>
    <row r="16" spans="1:13" ht="16.399999999999999" customHeight="1" x14ac:dyDescent="0.35">
      <c r="A16" s="163">
        <v>7</v>
      </c>
      <c r="B16" s="189">
        <f t="shared" si="0"/>
        <v>0</v>
      </c>
      <c r="C16" s="60"/>
      <c r="D16" s="60"/>
      <c r="E16" s="60"/>
      <c r="F16" s="60"/>
      <c r="G16" s="60"/>
      <c r="H16" s="60"/>
      <c r="K16" s="20"/>
    </row>
    <row r="17" spans="1:11" ht="16.399999999999999" customHeight="1" x14ac:dyDescent="0.35">
      <c r="A17" s="163">
        <v>8</v>
      </c>
      <c r="B17" s="189">
        <f t="shared" si="0"/>
        <v>0</v>
      </c>
      <c r="C17" s="60"/>
      <c r="D17" s="60"/>
      <c r="E17" s="60"/>
      <c r="F17" s="60"/>
      <c r="G17" s="60"/>
      <c r="H17" s="60"/>
      <c r="K17" s="20"/>
    </row>
    <row r="18" spans="1:11" ht="16.399999999999999" customHeight="1" x14ac:dyDescent="0.35">
      <c r="A18" s="163">
        <v>9</v>
      </c>
      <c r="B18" s="189">
        <f t="shared" si="0"/>
        <v>0</v>
      </c>
      <c r="C18" s="60"/>
      <c r="D18" s="60"/>
      <c r="E18" s="60"/>
      <c r="F18" s="60"/>
      <c r="G18" s="60"/>
      <c r="H18" s="60"/>
      <c r="K18" s="20"/>
    </row>
    <row r="19" spans="1:11" ht="16.399999999999999" customHeight="1" x14ac:dyDescent="0.35">
      <c r="A19" s="163">
        <v>10</v>
      </c>
      <c r="B19" s="189">
        <f t="shared" si="0"/>
        <v>0</v>
      </c>
      <c r="C19" s="60"/>
      <c r="D19" s="60"/>
      <c r="E19" s="60"/>
      <c r="F19" s="60"/>
      <c r="G19" s="60"/>
      <c r="H19" s="60"/>
      <c r="K19" s="20"/>
    </row>
    <row r="20" spans="1:11" ht="16.399999999999999" customHeight="1" x14ac:dyDescent="0.35">
      <c r="A20" s="163">
        <v>11</v>
      </c>
      <c r="B20" s="189">
        <f t="shared" si="0"/>
        <v>0</v>
      </c>
      <c r="C20" s="60"/>
      <c r="D20" s="60"/>
      <c r="E20" s="60"/>
      <c r="F20" s="60"/>
      <c r="G20" s="60"/>
      <c r="H20" s="60"/>
      <c r="K20" s="20"/>
    </row>
    <row r="21" spans="1:11" ht="16.399999999999999" customHeight="1" x14ac:dyDescent="0.35">
      <c r="A21" s="163">
        <v>12</v>
      </c>
      <c r="B21" s="189">
        <f t="shared" si="0"/>
        <v>0</v>
      </c>
      <c r="C21" s="60"/>
      <c r="D21" s="60"/>
      <c r="E21" s="60"/>
      <c r="F21" s="60"/>
      <c r="G21" s="60"/>
      <c r="H21" s="60"/>
      <c r="K21" s="20"/>
    </row>
    <row r="22" spans="1:11" ht="16.399999999999999" customHeight="1" x14ac:dyDescent="0.35">
      <c r="A22" s="163">
        <v>13</v>
      </c>
      <c r="B22" s="189">
        <f t="shared" si="0"/>
        <v>0</v>
      </c>
      <c r="C22" s="60"/>
      <c r="D22" s="60"/>
      <c r="E22" s="60"/>
      <c r="F22" s="60"/>
      <c r="G22" s="60"/>
      <c r="H22" s="60"/>
      <c r="K22" s="20"/>
    </row>
    <row r="23" spans="1:11" ht="16.399999999999999" customHeight="1" x14ac:dyDescent="0.35">
      <c r="A23" s="163">
        <v>14</v>
      </c>
      <c r="B23" s="189">
        <f t="shared" si="0"/>
        <v>0</v>
      </c>
      <c r="C23" s="60"/>
      <c r="D23" s="60"/>
      <c r="E23" s="60"/>
      <c r="F23" s="60"/>
      <c r="G23" s="60"/>
      <c r="H23" s="60"/>
      <c r="K23" s="20"/>
    </row>
    <row r="24" spans="1:11" ht="16.399999999999999" customHeight="1" x14ac:dyDescent="0.35">
      <c r="A24" s="163">
        <v>15</v>
      </c>
      <c r="B24" s="189">
        <f t="shared" si="0"/>
        <v>0</v>
      </c>
      <c r="C24" s="60"/>
      <c r="D24" s="60"/>
      <c r="E24" s="60"/>
      <c r="F24" s="60"/>
      <c r="G24" s="60"/>
      <c r="H24" s="60"/>
      <c r="K24" s="20"/>
    </row>
    <row r="25" spans="1:11" ht="16.399999999999999" customHeight="1" x14ac:dyDescent="0.35">
      <c r="A25" s="163">
        <v>16</v>
      </c>
      <c r="B25" s="189">
        <f t="shared" si="0"/>
        <v>0</v>
      </c>
      <c r="C25" s="60"/>
      <c r="D25" s="60"/>
      <c r="E25" s="60"/>
      <c r="F25" s="60"/>
      <c r="G25" s="60"/>
      <c r="H25" s="60"/>
      <c r="K25" s="20"/>
    </row>
    <row r="26" spans="1:11" ht="16.399999999999999" customHeight="1" x14ac:dyDescent="0.35">
      <c r="A26" s="163">
        <v>17</v>
      </c>
      <c r="B26" s="189">
        <f t="shared" si="0"/>
        <v>0</v>
      </c>
      <c r="C26" s="60"/>
      <c r="D26" s="60"/>
      <c r="E26" s="60"/>
      <c r="F26" s="60"/>
      <c r="G26" s="60"/>
      <c r="H26" s="60"/>
      <c r="K26" s="20"/>
    </row>
    <row r="27" spans="1:11" ht="16.399999999999999" customHeight="1" x14ac:dyDescent="0.35">
      <c r="A27" s="163">
        <v>18</v>
      </c>
      <c r="B27" s="189">
        <f t="shared" si="0"/>
        <v>0</v>
      </c>
      <c r="C27" s="60"/>
      <c r="D27" s="60"/>
      <c r="E27" s="60"/>
      <c r="F27" s="60"/>
      <c r="G27" s="60"/>
      <c r="H27" s="60"/>
      <c r="K27" s="20"/>
    </row>
    <row r="28" spans="1:11" ht="16.399999999999999" customHeight="1" x14ac:dyDescent="0.35">
      <c r="A28" s="163">
        <v>19</v>
      </c>
      <c r="B28" s="189">
        <f t="shared" si="0"/>
        <v>0</v>
      </c>
      <c r="C28" s="60"/>
      <c r="D28" s="60"/>
      <c r="E28" s="60"/>
      <c r="F28" s="60"/>
      <c r="G28" s="60"/>
      <c r="H28" s="60"/>
      <c r="K28" s="20"/>
    </row>
    <row r="29" spans="1:11" ht="16.399999999999999" customHeight="1" x14ac:dyDescent="0.35">
      <c r="A29" s="163">
        <v>20</v>
      </c>
      <c r="B29" s="189">
        <f t="shared" si="0"/>
        <v>0</v>
      </c>
      <c r="C29" s="60"/>
      <c r="D29" s="60"/>
      <c r="E29" s="60"/>
      <c r="F29" s="60"/>
      <c r="G29" s="60"/>
      <c r="H29" s="60"/>
      <c r="K29" s="20"/>
    </row>
    <row r="30" spans="1:11" ht="16.399999999999999" customHeight="1" x14ac:dyDescent="0.35">
      <c r="A30" s="163">
        <v>21</v>
      </c>
      <c r="B30" s="189">
        <f t="shared" si="0"/>
        <v>0</v>
      </c>
      <c r="C30" s="60"/>
      <c r="D30" s="60"/>
      <c r="E30" s="60"/>
      <c r="F30" s="60"/>
      <c r="G30" s="60"/>
      <c r="H30" s="60"/>
      <c r="K30" s="20"/>
    </row>
    <row r="31" spans="1:11" ht="16.399999999999999" customHeight="1" x14ac:dyDescent="0.35">
      <c r="A31" s="163">
        <v>22</v>
      </c>
      <c r="B31" s="189">
        <f t="shared" si="0"/>
        <v>0</v>
      </c>
      <c r="C31" s="60"/>
      <c r="D31" s="60"/>
      <c r="E31" s="60"/>
      <c r="F31" s="60"/>
      <c r="G31" s="60"/>
      <c r="H31" s="60"/>
      <c r="K31" s="20"/>
    </row>
    <row r="32" spans="1:11" ht="16.399999999999999" customHeight="1" x14ac:dyDescent="0.35">
      <c r="A32" s="163">
        <v>23</v>
      </c>
      <c r="B32" s="189">
        <f t="shared" si="0"/>
        <v>0</v>
      </c>
      <c r="C32" s="60"/>
      <c r="D32" s="60"/>
      <c r="E32" s="60"/>
      <c r="F32" s="60"/>
      <c r="G32" s="60"/>
      <c r="H32" s="60"/>
      <c r="K32" s="20"/>
    </row>
    <row r="33" spans="1:11" ht="16.399999999999999" customHeight="1" x14ac:dyDescent="0.35">
      <c r="A33" s="163">
        <v>24</v>
      </c>
      <c r="B33" s="189">
        <f t="shared" si="0"/>
        <v>0</v>
      </c>
      <c r="C33" s="60"/>
      <c r="D33" s="60"/>
      <c r="E33" s="60"/>
      <c r="F33" s="60"/>
      <c r="G33" s="60"/>
      <c r="H33" s="60"/>
      <c r="K33" s="20"/>
    </row>
    <row r="34" spans="1:11" ht="16.399999999999999" customHeight="1" x14ac:dyDescent="0.35">
      <c r="A34" s="163">
        <v>25</v>
      </c>
      <c r="B34" s="189">
        <f t="shared" si="0"/>
        <v>0</v>
      </c>
      <c r="C34" s="60"/>
      <c r="D34" s="60"/>
      <c r="E34" s="60"/>
      <c r="F34" s="60"/>
      <c r="G34" s="60"/>
      <c r="H34" s="60"/>
      <c r="K34" s="20"/>
    </row>
    <row r="35" spans="1:11" ht="16.399999999999999" customHeight="1" x14ac:dyDescent="0.35">
      <c r="A35" s="163">
        <v>26</v>
      </c>
      <c r="B35" s="189">
        <f t="shared" si="0"/>
        <v>0</v>
      </c>
      <c r="C35" s="60"/>
      <c r="D35" s="60"/>
      <c r="E35" s="60"/>
      <c r="F35" s="60"/>
      <c r="G35" s="60"/>
      <c r="H35" s="60"/>
      <c r="K35" s="20"/>
    </row>
    <row r="36" spans="1:11" ht="16.399999999999999" customHeight="1" x14ac:dyDescent="0.35">
      <c r="A36" s="163">
        <v>27</v>
      </c>
      <c r="B36" s="189">
        <f t="shared" si="0"/>
        <v>0</v>
      </c>
      <c r="C36" s="60"/>
      <c r="D36" s="60"/>
      <c r="E36" s="60"/>
      <c r="F36" s="60"/>
      <c r="G36" s="60"/>
      <c r="H36" s="60"/>
      <c r="K36" s="20"/>
    </row>
    <row r="37" spans="1:11" ht="16.399999999999999" customHeight="1" x14ac:dyDescent="0.35">
      <c r="A37" s="163">
        <v>28</v>
      </c>
      <c r="B37" s="189">
        <f t="shared" si="0"/>
        <v>0</v>
      </c>
      <c r="C37" s="60"/>
      <c r="D37" s="60"/>
      <c r="E37" s="60"/>
      <c r="F37" s="60"/>
      <c r="G37" s="60"/>
      <c r="H37" s="60"/>
      <c r="K37" s="20"/>
    </row>
    <row r="38" spans="1:11" ht="16.399999999999999" customHeight="1" x14ac:dyDescent="0.35">
      <c r="A38" s="163">
        <v>29</v>
      </c>
      <c r="B38" s="189">
        <f t="shared" si="0"/>
        <v>0</v>
      </c>
      <c r="C38" s="60"/>
      <c r="D38" s="60"/>
      <c r="E38" s="60"/>
      <c r="F38" s="60"/>
      <c r="G38" s="60"/>
      <c r="H38" s="60"/>
      <c r="K38" s="20"/>
    </row>
    <row r="39" spans="1:11" ht="16.399999999999999" customHeight="1" x14ac:dyDescent="0.35">
      <c r="A39" s="163">
        <v>30</v>
      </c>
      <c r="B39" s="189">
        <f t="shared" si="0"/>
        <v>0</v>
      </c>
      <c r="C39" s="60"/>
      <c r="D39" s="60"/>
      <c r="E39" s="60"/>
      <c r="F39" s="60"/>
      <c r="G39" s="60"/>
      <c r="H39" s="60"/>
      <c r="K39" s="20"/>
    </row>
    <row r="40" spans="1:11" ht="16.399999999999999" customHeight="1" x14ac:dyDescent="0.35">
      <c r="A40" s="163">
        <v>31</v>
      </c>
      <c r="B40" s="189">
        <f t="shared" si="0"/>
        <v>0</v>
      </c>
      <c r="C40" s="60"/>
      <c r="D40" s="60"/>
      <c r="E40" s="60"/>
      <c r="F40" s="60"/>
      <c r="G40" s="60"/>
      <c r="H40" s="60"/>
      <c r="K40" s="20"/>
    </row>
    <row r="41" spans="1:11" ht="16.399999999999999" customHeight="1" x14ac:dyDescent="0.35">
      <c r="A41" s="163">
        <v>32</v>
      </c>
      <c r="B41" s="189">
        <f t="shared" si="0"/>
        <v>0</v>
      </c>
      <c r="C41" s="60"/>
      <c r="D41" s="60"/>
      <c r="E41" s="60"/>
      <c r="F41" s="60"/>
      <c r="G41" s="60"/>
      <c r="H41" s="60"/>
      <c r="K41" s="20"/>
    </row>
    <row r="42" spans="1:11" ht="16.399999999999999" customHeight="1" x14ac:dyDescent="0.35">
      <c r="A42" s="163">
        <v>33</v>
      </c>
      <c r="B42" s="189">
        <f t="shared" si="0"/>
        <v>0</v>
      </c>
      <c r="C42" s="60"/>
      <c r="D42" s="60"/>
      <c r="E42" s="60"/>
      <c r="F42" s="60"/>
      <c r="G42" s="60"/>
      <c r="H42" s="60"/>
      <c r="K42" s="20"/>
    </row>
    <row r="43" spans="1:11" ht="16.399999999999999" customHeight="1" x14ac:dyDescent="0.35">
      <c r="A43" s="163">
        <v>34</v>
      </c>
      <c r="B43" s="189">
        <f t="shared" si="0"/>
        <v>0</v>
      </c>
      <c r="C43" s="60"/>
      <c r="D43" s="60"/>
      <c r="E43" s="60"/>
      <c r="F43" s="60"/>
      <c r="G43" s="60"/>
      <c r="H43" s="60"/>
      <c r="K43" s="20"/>
    </row>
    <row r="44" spans="1:11" ht="16.399999999999999" customHeight="1" x14ac:dyDescent="0.35">
      <c r="A44" s="163">
        <v>35</v>
      </c>
      <c r="B44" s="189">
        <f t="shared" si="0"/>
        <v>0</v>
      </c>
      <c r="C44" s="60"/>
      <c r="D44" s="60"/>
      <c r="E44" s="60"/>
      <c r="F44" s="60"/>
      <c r="G44" s="60"/>
      <c r="H44" s="60"/>
      <c r="K44" s="20"/>
    </row>
    <row r="45" spans="1:11" ht="16.399999999999999" customHeight="1" x14ac:dyDescent="0.35">
      <c r="A45" s="163">
        <v>36</v>
      </c>
      <c r="B45" s="189">
        <f t="shared" si="0"/>
        <v>0</v>
      </c>
      <c r="C45" s="60"/>
      <c r="D45" s="60"/>
      <c r="E45" s="60"/>
      <c r="F45" s="60"/>
      <c r="G45" s="60"/>
      <c r="H45" s="60"/>
      <c r="K45" s="20"/>
    </row>
    <row r="46" spans="1:11" ht="16.399999999999999" customHeight="1" x14ac:dyDescent="0.35">
      <c r="A46" s="163">
        <v>37</v>
      </c>
      <c r="B46" s="189">
        <f t="shared" si="0"/>
        <v>0</v>
      </c>
      <c r="C46" s="60"/>
      <c r="D46" s="60"/>
      <c r="E46" s="60"/>
      <c r="F46" s="60"/>
      <c r="G46" s="60"/>
      <c r="H46" s="60"/>
      <c r="K46" s="20"/>
    </row>
    <row r="47" spans="1:11" ht="16.399999999999999" customHeight="1" x14ac:dyDescent="0.35">
      <c r="A47" s="163">
        <v>38</v>
      </c>
      <c r="B47" s="189">
        <f t="shared" si="0"/>
        <v>0</v>
      </c>
      <c r="C47" s="60"/>
      <c r="D47" s="60"/>
      <c r="E47" s="60"/>
      <c r="F47" s="60"/>
      <c r="G47" s="60"/>
      <c r="H47" s="60"/>
      <c r="K47" s="20"/>
    </row>
    <row r="48" spans="1:11" ht="16.399999999999999" customHeight="1" x14ac:dyDescent="0.35">
      <c r="A48" s="163">
        <v>39</v>
      </c>
      <c r="B48" s="189">
        <f t="shared" si="0"/>
        <v>0</v>
      </c>
      <c r="C48" s="60"/>
      <c r="D48" s="60"/>
      <c r="E48" s="60"/>
      <c r="F48" s="60"/>
      <c r="G48" s="60"/>
      <c r="H48" s="60"/>
      <c r="K48" s="20"/>
    </row>
    <row r="49" spans="1:11" ht="16.399999999999999" customHeight="1" x14ac:dyDescent="0.35">
      <c r="A49" s="163">
        <v>40</v>
      </c>
      <c r="B49" s="189">
        <f t="shared" si="0"/>
        <v>0</v>
      </c>
      <c r="C49" s="60"/>
      <c r="D49" s="60"/>
      <c r="E49" s="60"/>
      <c r="F49" s="60"/>
      <c r="G49" s="60"/>
      <c r="H49" s="60"/>
      <c r="K49" s="20"/>
    </row>
    <row r="50" spans="1:11" ht="16.399999999999999" customHeight="1" x14ac:dyDescent="0.35">
      <c r="A50" s="163">
        <v>41</v>
      </c>
      <c r="B50" s="189">
        <f t="shared" si="0"/>
        <v>0</v>
      </c>
      <c r="C50" s="60"/>
      <c r="D50" s="60"/>
      <c r="E50" s="60"/>
      <c r="F50" s="60"/>
      <c r="G50" s="60"/>
      <c r="H50" s="60"/>
      <c r="K50" s="20"/>
    </row>
    <row r="51" spans="1:11" ht="16.399999999999999" customHeight="1" x14ac:dyDescent="0.35">
      <c r="A51" s="163">
        <v>42</v>
      </c>
      <c r="B51" s="189">
        <f t="shared" si="0"/>
        <v>0</v>
      </c>
      <c r="C51" s="60"/>
      <c r="D51" s="60"/>
      <c r="E51" s="60"/>
      <c r="F51" s="60"/>
      <c r="G51" s="60"/>
      <c r="H51" s="60"/>
      <c r="K51" s="20"/>
    </row>
    <row r="52" spans="1:11" ht="16.399999999999999" customHeight="1" x14ac:dyDescent="0.35">
      <c r="A52" s="163">
        <v>43</v>
      </c>
      <c r="B52" s="189">
        <f t="shared" si="0"/>
        <v>0</v>
      </c>
      <c r="C52" s="60"/>
      <c r="D52" s="60"/>
      <c r="E52" s="60"/>
      <c r="F52" s="60"/>
      <c r="G52" s="60"/>
      <c r="H52" s="60"/>
      <c r="K52" s="20"/>
    </row>
    <row r="53" spans="1:11" ht="16.399999999999999" customHeight="1" x14ac:dyDescent="0.35">
      <c r="A53" s="163">
        <v>44</v>
      </c>
      <c r="B53" s="189">
        <f t="shared" si="0"/>
        <v>0</v>
      </c>
      <c r="C53" s="60"/>
      <c r="D53" s="60"/>
      <c r="E53" s="60"/>
      <c r="F53" s="60"/>
      <c r="G53" s="60"/>
      <c r="H53" s="60"/>
      <c r="K53" s="20"/>
    </row>
    <row r="54" spans="1:11" ht="16.399999999999999" customHeight="1" x14ac:dyDescent="0.35">
      <c r="A54" s="163">
        <v>45</v>
      </c>
      <c r="B54" s="189">
        <f t="shared" si="0"/>
        <v>0</v>
      </c>
      <c r="C54" s="60"/>
      <c r="D54" s="60"/>
      <c r="E54" s="60"/>
      <c r="F54" s="60"/>
      <c r="G54" s="60"/>
      <c r="H54" s="60"/>
      <c r="K54" s="20"/>
    </row>
    <row r="55" spans="1:11" ht="16.399999999999999" customHeight="1" x14ac:dyDescent="0.35">
      <c r="A55" s="163">
        <v>46</v>
      </c>
      <c r="B55" s="189">
        <f t="shared" si="0"/>
        <v>0</v>
      </c>
      <c r="C55" s="60"/>
      <c r="D55" s="60"/>
      <c r="E55" s="60"/>
      <c r="F55" s="60"/>
      <c r="G55" s="60"/>
      <c r="H55" s="60"/>
      <c r="K55" s="20"/>
    </row>
    <row r="56" spans="1:11" ht="16.399999999999999" customHeight="1" x14ac:dyDescent="0.35">
      <c r="A56" s="163">
        <v>47</v>
      </c>
      <c r="B56" s="189">
        <f t="shared" si="0"/>
        <v>0</v>
      </c>
      <c r="C56" s="60"/>
      <c r="D56" s="60"/>
      <c r="E56" s="60"/>
      <c r="F56" s="60"/>
      <c r="G56" s="60"/>
      <c r="H56" s="60"/>
      <c r="K56" s="20"/>
    </row>
    <row r="57" spans="1:11" ht="16.399999999999999" customHeight="1" x14ac:dyDescent="0.35">
      <c r="A57" s="163">
        <v>48</v>
      </c>
      <c r="B57" s="189">
        <f t="shared" si="0"/>
        <v>0</v>
      </c>
      <c r="C57" s="60"/>
      <c r="D57" s="60"/>
      <c r="E57" s="60"/>
      <c r="F57" s="60"/>
      <c r="G57" s="60"/>
      <c r="H57" s="60"/>
      <c r="K57" s="20"/>
    </row>
    <row r="58" spans="1:11" ht="16.399999999999999" customHeight="1" x14ac:dyDescent="0.35">
      <c r="A58" s="163">
        <v>49</v>
      </c>
      <c r="B58" s="189">
        <f t="shared" si="0"/>
        <v>0</v>
      </c>
      <c r="C58" s="60"/>
      <c r="D58" s="60"/>
      <c r="E58" s="60"/>
      <c r="F58" s="60"/>
      <c r="G58" s="60"/>
      <c r="H58" s="60"/>
      <c r="K58" s="20"/>
    </row>
    <row r="59" spans="1:11" x14ac:dyDescent="0.35">
      <c r="A59" s="163">
        <v>50</v>
      </c>
      <c r="B59" s="189">
        <f t="shared" si="0"/>
        <v>0</v>
      </c>
      <c r="C59" s="60"/>
      <c r="D59" s="60"/>
      <c r="E59" s="60"/>
      <c r="F59" s="60"/>
      <c r="G59" s="60"/>
      <c r="H59" s="60"/>
      <c r="K59" s="20"/>
    </row>
    <row r="60" spans="1:11" x14ac:dyDescent="0.35">
      <c r="A60" s="163">
        <v>51</v>
      </c>
      <c r="B60" s="189">
        <f t="shared" si="0"/>
        <v>0</v>
      </c>
      <c r="C60" s="60"/>
      <c r="D60" s="60"/>
      <c r="E60" s="60"/>
      <c r="F60" s="60"/>
      <c r="G60" s="60"/>
      <c r="H60" s="60"/>
      <c r="K60" s="20"/>
    </row>
    <row r="61" spans="1:11" x14ac:dyDescent="0.35">
      <c r="A61" s="163">
        <v>52</v>
      </c>
      <c r="B61" s="189">
        <f t="shared" si="0"/>
        <v>0</v>
      </c>
      <c r="C61" s="60"/>
      <c r="D61" s="60"/>
      <c r="E61" s="60"/>
      <c r="F61" s="60"/>
      <c r="G61" s="60"/>
      <c r="H61" s="60"/>
      <c r="K61" s="20"/>
    </row>
    <row r="62" spans="1:11" x14ac:dyDescent="0.35">
      <c r="A62" s="163">
        <v>53</v>
      </c>
      <c r="B62" s="189">
        <f t="shared" si="0"/>
        <v>0</v>
      </c>
      <c r="C62" s="60"/>
      <c r="D62" s="60"/>
      <c r="E62" s="60"/>
      <c r="F62" s="60"/>
      <c r="G62" s="60"/>
      <c r="H62" s="60"/>
      <c r="K62" s="20"/>
    </row>
    <row r="63" spans="1:11" x14ac:dyDescent="0.35">
      <c r="A63" s="163">
        <v>54</v>
      </c>
      <c r="B63" s="189">
        <f t="shared" si="0"/>
        <v>0</v>
      </c>
      <c r="C63" s="60"/>
      <c r="D63" s="60"/>
      <c r="E63" s="60"/>
      <c r="F63" s="60"/>
      <c r="G63" s="60"/>
      <c r="H63" s="60"/>
      <c r="K63" s="20"/>
    </row>
    <row r="64" spans="1:11" x14ac:dyDescent="0.35">
      <c r="A64" s="163">
        <v>55</v>
      </c>
      <c r="B64" s="189">
        <f t="shared" si="0"/>
        <v>0</v>
      </c>
      <c r="C64" s="60"/>
      <c r="D64" s="60"/>
      <c r="E64" s="60"/>
      <c r="F64" s="60"/>
      <c r="G64" s="60"/>
      <c r="H64" s="60"/>
      <c r="K64" s="20"/>
    </row>
    <row r="65" spans="1:11" x14ac:dyDescent="0.35">
      <c r="A65" s="163">
        <v>56</v>
      </c>
      <c r="B65" s="189">
        <f t="shared" si="0"/>
        <v>0</v>
      </c>
      <c r="C65" s="60"/>
      <c r="D65" s="60"/>
      <c r="E65" s="60"/>
      <c r="F65" s="60"/>
      <c r="G65" s="60"/>
      <c r="H65" s="60"/>
      <c r="K65" s="20"/>
    </row>
    <row r="66" spans="1:11" x14ac:dyDescent="0.35">
      <c r="A66" s="163">
        <v>57</v>
      </c>
      <c r="B66" s="189">
        <f t="shared" si="0"/>
        <v>0</v>
      </c>
      <c r="C66" s="60"/>
      <c r="D66" s="60"/>
      <c r="E66" s="60"/>
      <c r="F66" s="60"/>
      <c r="G66" s="60"/>
      <c r="H66" s="60"/>
      <c r="K66" s="20"/>
    </row>
    <row r="67" spans="1:11" x14ac:dyDescent="0.35">
      <c r="A67" s="163">
        <v>58</v>
      </c>
      <c r="B67" s="189">
        <f t="shared" si="0"/>
        <v>0</v>
      </c>
      <c r="C67" s="60"/>
      <c r="D67" s="60"/>
      <c r="E67" s="60"/>
      <c r="F67" s="60"/>
      <c r="G67" s="60"/>
      <c r="H67" s="60"/>
      <c r="K67" s="20"/>
    </row>
    <row r="68" spans="1:11" x14ac:dyDescent="0.35">
      <c r="A68" s="163">
        <v>59</v>
      </c>
      <c r="B68" s="189">
        <f t="shared" si="0"/>
        <v>0</v>
      </c>
      <c r="C68" s="60"/>
      <c r="D68" s="60"/>
      <c r="E68" s="60"/>
      <c r="F68" s="60"/>
      <c r="G68" s="60"/>
      <c r="H68" s="60"/>
      <c r="K68" s="20"/>
    </row>
    <row r="69" spans="1:11" x14ac:dyDescent="0.35">
      <c r="A69" s="163">
        <v>60</v>
      </c>
      <c r="B69" s="189">
        <f t="shared" si="0"/>
        <v>0</v>
      </c>
      <c r="C69" s="60"/>
      <c r="D69" s="60"/>
      <c r="E69" s="60"/>
      <c r="F69" s="60"/>
      <c r="G69" s="60"/>
      <c r="H69" s="60"/>
      <c r="K69" s="20"/>
    </row>
    <row r="70" spans="1:11" x14ac:dyDescent="0.35">
      <c r="A70" s="163">
        <v>61</v>
      </c>
      <c r="B70" s="189">
        <f t="shared" si="0"/>
        <v>0</v>
      </c>
      <c r="C70" s="60"/>
      <c r="D70" s="60"/>
      <c r="E70" s="60"/>
      <c r="F70" s="60"/>
      <c r="G70" s="60"/>
      <c r="H70" s="60"/>
      <c r="K70" s="20"/>
    </row>
    <row r="71" spans="1:11" x14ac:dyDescent="0.35">
      <c r="A71" s="163">
        <v>62</v>
      </c>
      <c r="B71" s="189">
        <f t="shared" si="0"/>
        <v>0</v>
      </c>
      <c r="C71" s="60"/>
      <c r="D71" s="60"/>
      <c r="E71" s="60"/>
      <c r="F71" s="60"/>
      <c r="G71" s="60"/>
      <c r="H71" s="60"/>
      <c r="K71" s="20"/>
    </row>
    <row r="72" spans="1:11" x14ac:dyDescent="0.35">
      <c r="A72" s="163">
        <v>63</v>
      </c>
      <c r="B72" s="189">
        <f t="shared" si="0"/>
        <v>0</v>
      </c>
      <c r="C72" s="60"/>
      <c r="D72" s="60"/>
      <c r="E72" s="60"/>
      <c r="F72" s="60"/>
      <c r="G72" s="60"/>
      <c r="H72" s="60"/>
      <c r="K72" s="20"/>
    </row>
    <row r="73" spans="1:11" x14ac:dyDescent="0.35">
      <c r="A73" s="163">
        <v>64</v>
      </c>
      <c r="B73" s="189">
        <f t="shared" si="0"/>
        <v>0</v>
      </c>
      <c r="C73" s="60"/>
      <c r="D73" s="60"/>
      <c r="E73" s="60"/>
      <c r="F73" s="60"/>
      <c r="G73" s="60"/>
      <c r="H73" s="60"/>
      <c r="K73" s="20"/>
    </row>
    <row r="74" spans="1:11" x14ac:dyDescent="0.35">
      <c r="A74" s="163">
        <v>65</v>
      </c>
      <c r="B74" s="189">
        <f t="shared" si="0"/>
        <v>0</v>
      </c>
      <c r="C74" s="60"/>
      <c r="D74" s="60"/>
      <c r="E74" s="60"/>
      <c r="F74" s="60"/>
      <c r="G74" s="60"/>
      <c r="H74" s="60"/>
      <c r="K74" s="20"/>
    </row>
    <row r="75" spans="1:11" x14ac:dyDescent="0.35">
      <c r="A75" s="163">
        <v>66</v>
      </c>
      <c r="B75" s="189">
        <f t="shared" si="0"/>
        <v>0</v>
      </c>
      <c r="C75" s="60"/>
      <c r="D75" s="60"/>
      <c r="E75" s="60"/>
      <c r="F75" s="60"/>
      <c r="G75" s="60"/>
      <c r="H75" s="60"/>
      <c r="K75" s="20"/>
    </row>
    <row r="76" spans="1:11" x14ac:dyDescent="0.35">
      <c r="A76" s="163">
        <v>67</v>
      </c>
      <c r="B76" s="189">
        <f t="shared" si="0"/>
        <v>0</v>
      </c>
      <c r="C76" s="60"/>
      <c r="D76" s="60"/>
      <c r="E76" s="60"/>
      <c r="F76" s="60"/>
      <c r="G76" s="60"/>
      <c r="H76" s="60"/>
      <c r="K76" s="20"/>
    </row>
    <row r="77" spans="1:11" x14ac:dyDescent="0.35">
      <c r="A77" s="163">
        <v>68</v>
      </c>
      <c r="B77" s="189">
        <f t="shared" ref="B77:B106" si="1">K77</f>
        <v>0</v>
      </c>
      <c r="C77" s="60"/>
      <c r="D77" s="60"/>
      <c r="E77" s="60"/>
      <c r="F77" s="60"/>
      <c r="G77" s="60"/>
      <c r="H77" s="60"/>
      <c r="K77" s="20"/>
    </row>
    <row r="78" spans="1:11" x14ac:dyDescent="0.35">
      <c r="A78" s="163">
        <v>69</v>
      </c>
      <c r="B78" s="189">
        <f t="shared" si="1"/>
        <v>0</v>
      </c>
      <c r="C78" s="60"/>
      <c r="D78" s="60"/>
      <c r="E78" s="60"/>
      <c r="F78" s="60"/>
      <c r="G78" s="60"/>
      <c r="H78" s="60"/>
      <c r="K78" s="20"/>
    </row>
    <row r="79" spans="1:11" x14ac:dyDescent="0.35">
      <c r="A79" s="163">
        <v>70</v>
      </c>
      <c r="B79" s="189">
        <f t="shared" si="1"/>
        <v>0</v>
      </c>
      <c r="C79" s="60"/>
      <c r="D79" s="60"/>
      <c r="E79" s="60"/>
      <c r="F79" s="60"/>
      <c r="G79" s="60"/>
      <c r="H79" s="60"/>
      <c r="K79" s="20"/>
    </row>
    <row r="80" spans="1:11" x14ac:dyDescent="0.35">
      <c r="A80" s="163">
        <v>71</v>
      </c>
      <c r="B80" s="189">
        <f t="shared" si="1"/>
        <v>0</v>
      </c>
      <c r="C80" s="60"/>
      <c r="D80" s="60"/>
      <c r="E80" s="60"/>
      <c r="F80" s="60"/>
      <c r="G80" s="60"/>
      <c r="H80" s="60"/>
      <c r="K80" s="20"/>
    </row>
    <row r="81" spans="1:11" x14ac:dyDescent="0.35">
      <c r="A81" s="163">
        <v>72</v>
      </c>
      <c r="B81" s="189">
        <f t="shared" si="1"/>
        <v>0</v>
      </c>
      <c r="C81" s="60"/>
      <c r="D81" s="60"/>
      <c r="E81" s="60"/>
      <c r="F81" s="60"/>
      <c r="G81" s="60"/>
      <c r="H81" s="60"/>
      <c r="K81" s="20"/>
    </row>
    <row r="82" spans="1:11" x14ac:dyDescent="0.35">
      <c r="A82" s="163">
        <v>73</v>
      </c>
      <c r="B82" s="189">
        <f t="shared" si="1"/>
        <v>0</v>
      </c>
      <c r="C82" s="60"/>
      <c r="D82" s="60"/>
      <c r="E82" s="60"/>
      <c r="F82" s="60"/>
      <c r="G82" s="60"/>
      <c r="H82" s="60"/>
      <c r="K82" s="20"/>
    </row>
    <row r="83" spans="1:11" x14ac:dyDescent="0.35">
      <c r="A83" s="163">
        <v>74</v>
      </c>
      <c r="B83" s="189">
        <f t="shared" si="1"/>
        <v>0</v>
      </c>
      <c r="C83" s="60"/>
      <c r="D83" s="60"/>
      <c r="E83" s="60"/>
      <c r="F83" s="60"/>
      <c r="G83" s="60"/>
      <c r="H83" s="60"/>
      <c r="K83" s="20"/>
    </row>
    <row r="84" spans="1:11" x14ac:dyDescent="0.35">
      <c r="A84" s="163">
        <v>75</v>
      </c>
      <c r="B84" s="189">
        <f t="shared" si="1"/>
        <v>0</v>
      </c>
      <c r="C84" s="60"/>
      <c r="D84" s="60"/>
      <c r="E84" s="60"/>
      <c r="F84" s="60"/>
      <c r="G84" s="60"/>
      <c r="H84" s="60"/>
      <c r="K84" s="20"/>
    </row>
    <row r="85" spans="1:11" x14ac:dyDescent="0.35">
      <c r="A85" s="163">
        <v>76</v>
      </c>
      <c r="B85" s="189">
        <f t="shared" si="1"/>
        <v>0</v>
      </c>
      <c r="C85" s="60"/>
      <c r="D85" s="60"/>
      <c r="E85" s="60"/>
      <c r="F85" s="60"/>
      <c r="G85" s="60"/>
      <c r="H85" s="60"/>
      <c r="K85" s="20"/>
    </row>
    <row r="86" spans="1:11" x14ac:dyDescent="0.35">
      <c r="A86" s="163">
        <v>77</v>
      </c>
      <c r="B86" s="189">
        <f t="shared" si="1"/>
        <v>0</v>
      </c>
      <c r="C86" s="60"/>
      <c r="D86" s="60"/>
      <c r="E86" s="60"/>
      <c r="F86" s="60"/>
      <c r="G86" s="60"/>
      <c r="H86" s="60"/>
      <c r="K86" s="20"/>
    </row>
    <row r="87" spans="1:11" x14ac:dyDescent="0.35">
      <c r="A87" s="163">
        <v>78</v>
      </c>
      <c r="B87" s="189">
        <f t="shared" si="1"/>
        <v>0</v>
      </c>
      <c r="C87" s="60"/>
      <c r="D87" s="60"/>
      <c r="E87" s="60"/>
      <c r="F87" s="60"/>
      <c r="G87" s="60"/>
      <c r="H87" s="60"/>
      <c r="K87" s="20"/>
    </row>
    <row r="88" spans="1:11" x14ac:dyDescent="0.35">
      <c r="A88" s="163">
        <v>79</v>
      </c>
      <c r="B88" s="189">
        <f t="shared" si="1"/>
        <v>0</v>
      </c>
      <c r="C88" s="60"/>
      <c r="D88" s="60"/>
      <c r="E88" s="60"/>
      <c r="F88" s="60"/>
      <c r="G88" s="60"/>
      <c r="H88" s="60"/>
      <c r="K88" s="20"/>
    </row>
    <row r="89" spans="1:11" x14ac:dyDescent="0.35">
      <c r="A89" s="163">
        <v>80</v>
      </c>
      <c r="B89" s="189">
        <f t="shared" si="1"/>
        <v>0</v>
      </c>
      <c r="C89" s="60"/>
      <c r="D89" s="60"/>
      <c r="E89" s="60"/>
      <c r="F89" s="60"/>
      <c r="G89" s="60"/>
      <c r="H89" s="60"/>
      <c r="K89" s="20"/>
    </row>
    <row r="90" spans="1:11" x14ac:dyDescent="0.35">
      <c r="A90" s="163">
        <v>81</v>
      </c>
      <c r="B90" s="189">
        <f t="shared" si="1"/>
        <v>0</v>
      </c>
      <c r="C90" s="60"/>
      <c r="D90" s="60"/>
      <c r="E90" s="60"/>
      <c r="F90" s="60"/>
      <c r="G90" s="60"/>
      <c r="H90" s="60"/>
      <c r="K90" s="20"/>
    </row>
    <row r="91" spans="1:11" x14ac:dyDescent="0.35">
      <c r="A91" s="163">
        <v>82</v>
      </c>
      <c r="B91" s="189">
        <f t="shared" si="1"/>
        <v>0</v>
      </c>
      <c r="C91" s="60"/>
      <c r="D91" s="60"/>
      <c r="E91" s="60"/>
      <c r="F91" s="60"/>
      <c r="G91" s="60"/>
      <c r="H91" s="60"/>
      <c r="K91" s="20"/>
    </row>
    <row r="92" spans="1:11" x14ac:dyDescent="0.35">
      <c r="A92" s="163">
        <v>83</v>
      </c>
      <c r="B92" s="189">
        <f t="shared" si="1"/>
        <v>0</v>
      </c>
      <c r="C92" s="60"/>
      <c r="D92" s="60"/>
      <c r="E92" s="60"/>
      <c r="F92" s="60"/>
      <c r="G92" s="60"/>
      <c r="H92" s="60"/>
      <c r="K92" s="20"/>
    </row>
    <row r="93" spans="1:11" x14ac:dyDescent="0.35">
      <c r="A93" s="163">
        <v>84</v>
      </c>
      <c r="B93" s="189">
        <f t="shared" si="1"/>
        <v>0</v>
      </c>
      <c r="C93" s="60"/>
      <c r="D93" s="60"/>
      <c r="E93" s="60"/>
      <c r="F93" s="60"/>
      <c r="G93" s="60"/>
      <c r="H93" s="60"/>
      <c r="K93" s="20"/>
    </row>
    <row r="94" spans="1:11" x14ac:dyDescent="0.35">
      <c r="A94" s="163">
        <v>85</v>
      </c>
      <c r="B94" s="189">
        <f t="shared" si="1"/>
        <v>0</v>
      </c>
      <c r="C94" s="60"/>
      <c r="D94" s="60"/>
      <c r="E94" s="60"/>
      <c r="F94" s="60"/>
      <c r="G94" s="60"/>
      <c r="H94" s="60"/>
      <c r="K94" s="20"/>
    </row>
    <row r="95" spans="1:11" x14ac:dyDescent="0.35">
      <c r="A95" s="163">
        <v>86</v>
      </c>
      <c r="B95" s="189">
        <f t="shared" si="1"/>
        <v>0</v>
      </c>
      <c r="C95" s="60"/>
      <c r="D95" s="60"/>
      <c r="E95" s="60"/>
      <c r="F95" s="60"/>
      <c r="G95" s="60"/>
      <c r="H95" s="60"/>
      <c r="K95" s="20"/>
    </row>
    <row r="96" spans="1:11" x14ac:dyDescent="0.35">
      <c r="A96" s="163">
        <v>87</v>
      </c>
      <c r="B96" s="189">
        <f t="shared" si="1"/>
        <v>0</v>
      </c>
      <c r="C96" s="60"/>
      <c r="D96" s="60"/>
      <c r="E96" s="60"/>
      <c r="F96" s="60"/>
      <c r="G96" s="60"/>
      <c r="H96" s="60"/>
      <c r="K96" s="20"/>
    </row>
    <row r="97" spans="1:11" x14ac:dyDescent="0.35">
      <c r="A97" s="163">
        <v>88</v>
      </c>
      <c r="B97" s="189">
        <f t="shared" si="1"/>
        <v>0</v>
      </c>
      <c r="C97" s="60"/>
      <c r="D97" s="60"/>
      <c r="E97" s="60"/>
      <c r="F97" s="60"/>
      <c r="G97" s="60"/>
      <c r="H97" s="60"/>
      <c r="K97" s="20"/>
    </row>
    <row r="98" spans="1:11" x14ac:dyDescent="0.35">
      <c r="A98" s="163">
        <v>89</v>
      </c>
      <c r="B98" s="189">
        <f t="shared" si="1"/>
        <v>0</v>
      </c>
      <c r="C98" s="60"/>
      <c r="D98" s="60"/>
      <c r="E98" s="60"/>
      <c r="F98" s="60"/>
      <c r="G98" s="60"/>
      <c r="H98" s="60"/>
      <c r="K98" s="20"/>
    </row>
    <row r="99" spans="1:11" x14ac:dyDescent="0.35">
      <c r="A99" s="163">
        <v>90</v>
      </c>
      <c r="B99" s="189">
        <f t="shared" si="1"/>
        <v>0</v>
      </c>
      <c r="C99" s="60"/>
      <c r="D99" s="60"/>
      <c r="E99" s="60"/>
      <c r="F99" s="60"/>
      <c r="G99" s="60"/>
      <c r="H99" s="60"/>
      <c r="K99" s="20"/>
    </row>
    <row r="100" spans="1:11" x14ac:dyDescent="0.35">
      <c r="A100" s="163">
        <v>91</v>
      </c>
      <c r="B100" s="189">
        <f t="shared" si="1"/>
        <v>0</v>
      </c>
      <c r="C100" s="60"/>
      <c r="D100" s="60"/>
      <c r="E100" s="60"/>
      <c r="F100" s="60"/>
      <c r="G100" s="60"/>
      <c r="H100" s="60"/>
      <c r="K100" s="20"/>
    </row>
    <row r="101" spans="1:11" x14ac:dyDescent="0.35">
      <c r="A101" s="163">
        <v>92</v>
      </c>
      <c r="B101" s="189">
        <f t="shared" si="1"/>
        <v>0</v>
      </c>
      <c r="C101" s="60"/>
      <c r="D101" s="60"/>
      <c r="E101" s="60"/>
      <c r="F101" s="60"/>
      <c r="G101" s="60"/>
      <c r="H101" s="60"/>
      <c r="K101" s="20"/>
    </row>
    <row r="102" spans="1:11" x14ac:dyDescent="0.35">
      <c r="A102" s="163">
        <v>93</v>
      </c>
      <c r="B102" s="189">
        <f t="shared" si="1"/>
        <v>0</v>
      </c>
      <c r="C102" s="60"/>
      <c r="D102" s="60"/>
      <c r="E102" s="60"/>
      <c r="F102" s="60"/>
      <c r="G102" s="60"/>
      <c r="H102" s="60"/>
      <c r="K102" s="20"/>
    </row>
    <row r="103" spans="1:11" x14ac:dyDescent="0.35">
      <c r="A103" s="163">
        <v>94</v>
      </c>
      <c r="B103" s="189">
        <f t="shared" si="1"/>
        <v>0</v>
      </c>
      <c r="C103" s="60"/>
      <c r="D103" s="60"/>
      <c r="E103" s="60"/>
      <c r="F103" s="60"/>
      <c r="G103" s="60"/>
      <c r="H103" s="60"/>
      <c r="K103" s="20"/>
    </row>
    <row r="104" spans="1:11" x14ac:dyDescent="0.35">
      <c r="A104" s="163">
        <v>95</v>
      </c>
      <c r="B104" s="189">
        <f t="shared" si="1"/>
        <v>0</v>
      </c>
      <c r="C104" s="60"/>
      <c r="D104" s="60"/>
      <c r="E104" s="60"/>
      <c r="F104" s="60"/>
      <c r="G104" s="60"/>
      <c r="H104" s="60"/>
      <c r="K104" s="20"/>
    </row>
    <row r="105" spans="1:11" x14ac:dyDescent="0.35">
      <c r="A105" s="163">
        <v>96</v>
      </c>
      <c r="B105" s="189">
        <f t="shared" si="1"/>
        <v>0</v>
      </c>
      <c r="C105" s="60"/>
      <c r="D105" s="60"/>
      <c r="E105" s="60"/>
      <c r="F105" s="60"/>
      <c r="G105" s="60"/>
      <c r="H105" s="60"/>
      <c r="K105" s="20"/>
    </row>
    <row r="106" spans="1:11" x14ac:dyDescent="0.35">
      <c r="A106" s="163">
        <v>97</v>
      </c>
      <c r="B106" s="189">
        <f t="shared" si="1"/>
        <v>0</v>
      </c>
      <c r="C106" s="60"/>
      <c r="D106" s="60"/>
      <c r="E106" s="60"/>
      <c r="F106" s="60"/>
      <c r="G106" s="60"/>
      <c r="H106" s="60"/>
      <c r="K106" s="20"/>
    </row>
  </sheetData>
  <sheetProtection algorithmName="SHA-512" hashValue="W8BLgoeULzJeuBPtEIAuD/6MSoadMMFhkyjgveU10ZnQPfId+sUQsTDvXdF7DAcuCtuQ43khljl5RfuNqvpRaQ==" saltValue="zV3hGmi0Tu2XkPFQyQGu9w==" spinCount="100000" sheet="1" objects="1" scenarios="1"/>
  <mergeCells count="3">
    <mergeCell ref="B2:C2"/>
    <mergeCell ref="B4:D4"/>
    <mergeCell ref="B6:D6"/>
  </mergeCells>
  <phoneticPr fontId="32" type="noConversion"/>
  <dataValidations count="9">
    <dataValidation type="decimal" allowBlank="1" showInputMessage="1" showErrorMessage="1" promptTitle="Annual Operating Hours" prompt="Enter the number of operating hours of the gas collection system for the year." sqref="H10:H106" xr:uid="{AF2ECF11-366F-488F-B02E-DC7D3F362419}">
      <formula1>0</formula1>
      <formula2>8784</formula2>
    </dataValidation>
    <dataValidation type="decimal" operator="greaterThanOrEqual" allowBlank="1" showInputMessage="1" showErrorMessage="1" errorTitle="Surface Area" error="You must enter a value that is greater than or equal to zero. You must correct the current value before continuing." promptTitle="Surface Area" prompt="Enter the surface area of the gas collection system, in square meters._x000a_" sqref="G10:G106" xr:uid="{808EFA24-0545-4DB2-B599-21F7C25529A6}">
      <formula1>0</formula1>
    </dataValidation>
    <dataValidation type="decimal" operator="greaterThanOrEqual" allowBlank="1" showInputMessage="1" showErrorMessage="1" errorTitle="Capacity" error="You must enter a value that is greater than or equal to zero. You must correct the current value before continuing." promptTitle="Capacity" prompt="Enter the gas collection system capacity in the units specified in the next column._x000a_" sqref="E10:E106" xr:uid="{E1264890-055C-4D03-AB03-99DA34243480}">
      <formula1>0</formula1>
    </dataValidation>
    <dataValidation type="list" allowBlank="1" showInputMessage="1" showErrorMessage="1" promptTitle="Unit of Measure" prompt="Select the unit of measure for capacity, either scfm or acfm" sqref="F11:F106" xr:uid="{BC075755-05D3-4850-91F0-10E7D1976468}">
      <formula1>"acfm, scfm"</formula1>
    </dataValidation>
    <dataValidation allowBlank="1" showInputMessage="1" promptTitle="Manufacturer" prompt="Identify the manufacturer" sqref="D10:D106" xr:uid="{0091D2A6-232D-4BA7-95FC-1FE9FA85EC34}"/>
    <dataValidation type="list" allowBlank="1" showInputMessage="1" showErrorMessage="1" promptTitle="Unit of Measure" prompt="Select the unit of measure for capacity, either acm/m or scm/m" sqref="F10" xr:uid="{6FAE7136-A686-47D4-B15E-861D2E544F5D}">
      <formula1>"acm/m, scm/m"</formula1>
    </dataValidation>
    <dataValidation allowBlank="1" showInputMessage="1" showErrorMessage="1" promptTitle="Well ID" prompt="Pre-populated from Tab 2. Well and Shaft" sqref="B10" xr:uid="{CE654318-CDE9-4E45-91D3-DC5036CBE5AE}"/>
    <dataValidation allowBlank="1" showInputMessage="1" promptTitle="Unit ID" prompt="Identify the Gas Collection System" sqref="C10" xr:uid="{30D41E5C-A138-4137-BBBD-77835DB5AA68}"/>
    <dataValidation allowBlank="1" showInputMessage="1" promptTitle="Unit IDC" prompt="Identify the Gas Collection System" sqref="C12:C106" xr:uid="{6502323B-FB9B-4F85-AEE5-9ED73F6DD9DB}"/>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custom" showInputMessage="1" showErrorMessage="1" errorTitle="Invalid Entry" error="You have entered a duplicate value or skipped a row. Please make sure to enter only unique values in this column and to fill out the table from top to bottom without skipping rows." promptTitle="Well ID" prompt="Pre-populated from Tab 2. Well and Shaft" xr:uid="{417D4C1A-434B-4D31-83C3-5B7AE1E6C0FD}">
          <x14:formula1>
            <xm:f>_xlfn._xlws.FILTER('2. Well and Shaft'!$B$10:$B$409, '2. Well and Shaft'!$D$10:$D$409="Yes, degasification system will be described in 4. Degas Collection tab")</xm:f>
          </x14:formula1>
          <xm:sqref>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640E4-5B85-41CB-B2E4-78ED124B744A}">
  <sheetPr>
    <tabColor theme="3" tint="0.499984740745262"/>
  </sheetPr>
  <dimension ref="A1:AD109"/>
  <sheetViews>
    <sheetView topLeftCell="C4" zoomScale="85" zoomScaleNormal="85" zoomScalePageLayoutView="85" workbookViewId="0">
      <selection activeCell="E4" sqref="E4"/>
    </sheetView>
  </sheetViews>
  <sheetFormatPr defaultColWidth="8.6328125" defaultRowHeight="14" x14ac:dyDescent="0.3"/>
  <cols>
    <col min="1" max="1" width="5.6328125" style="146" bestFit="1" customWidth="1"/>
    <col min="2" max="2" width="40.453125" style="146" customWidth="1"/>
    <col min="3" max="17" width="30.6328125" style="146" customWidth="1"/>
    <col min="18" max="18" width="28.453125" style="146" bestFit="1" customWidth="1"/>
    <col min="19" max="19" width="2.08984375" style="146" customWidth="1"/>
    <col min="20" max="20" width="28.453125" style="4" hidden="1" customWidth="1"/>
    <col min="21" max="21" width="23.453125" style="4" hidden="1" customWidth="1"/>
    <col min="22" max="22" width="21.90625" style="4" hidden="1" customWidth="1"/>
    <col min="23" max="23" width="31.08984375" style="4" hidden="1" customWidth="1"/>
    <col min="24" max="24" width="24.6328125" style="4" hidden="1" customWidth="1"/>
    <col min="25" max="25" width="21.453125" style="4" hidden="1" customWidth="1"/>
    <col min="26" max="26" width="24.6328125" style="4" hidden="1" customWidth="1"/>
    <col min="27" max="27" width="19.90625" style="4" hidden="1" customWidth="1"/>
    <col min="28" max="29" width="18.08984375" style="4" hidden="1" customWidth="1"/>
    <col min="30" max="30" width="27.453125" style="4" hidden="1" customWidth="1"/>
    <col min="31" max="32" width="8.6328125" style="4" customWidth="1"/>
    <col min="33" max="37" width="8.6328125" style="4"/>
    <col min="38" max="58" width="14" style="4" customWidth="1"/>
    <col min="59" max="16384" width="8.6328125" style="4"/>
  </cols>
  <sheetData>
    <row r="1" spans="1:30" s="3" customFormat="1" ht="16.399999999999999" customHeight="1" x14ac:dyDescent="0.35">
      <c r="A1" s="136"/>
      <c r="B1" s="132" t="s">
        <v>216</v>
      </c>
      <c r="C1" s="138"/>
      <c r="D1" s="138"/>
      <c r="E1" s="136"/>
      <c r="F1" s="136"/>
      <c r="G1" s="136"/>
      <c r="H1" s="136"/>
      <c r="I1" s="136"/>
      <c r="J1" s="136"/>
      <c r="K1" s="136"/>
      <c r="L1" s="136"/>
      <c r="M1" s="136"/>
      <c r="N1" s="136"/>
      <c r="O1" s="136"/>
      <c r="P1" s="136"/>
      <c r="Q1" s="136"/>
      <c r="R1" s="136"/>
      <c r="S1" s="136"/>
    </row>
    <row r="2" spans="1:30" s="3" customFormat="1" ht="16.399999999999999" customHeight="1" x14ac:dyDescent="0.35">
      <c r="A2" s="136"/>
      <c r="B2" s="176"/>
      <c r="C2" s="137"/>
      <c r="D2" s="136"/>
      <c r="E2" s="136"/>
      <c r="F2" s="136"/>
      <c r="G2" s="136"/>
      <c r="H2" s="136"/>
      <c r="I2" s="136"/>
      <c r="J2" s="136"/>
      <c r="K2" s="136"/>
      <c r="L2" s="136"/>
      <c r="M2" s="136"/>
      <c r="N2" s="136"/>
      <c r="O2" s="136"/>
      <c r="P2" s="136"/>
      <c r="Q2" s="136"/>
      <c r="R2" s="136"/>
      <c r="S2" s="136"/>
    </row>
    <row r="3" spans="1:30" s="3" customFormat="1" ht="16.399999999999999" customHeight="1" x14ac:dyDescent="0.35">
      <c r="A3" s="136"/>
      <c r="B3" s="138" t="s">
        <v>41</v>
      </c>
      <c r="C3" s="138"/>
      <c r="D3" s="138"/>
      <c r="E3" s="136"/>
      <c r="F3" s="136"/>
      <c r="G3" s="136"/>
      <c r="H3" s="136"/>
      <c r="I3" s="136"/>
      <c r="J3" s="136"/>
      <c r="K3" s="136"/>
      <c r="L3" s="136"/>
      <c r="M3" s="136"/>
      <c r="N3" s="136"/>
      <c r="O3" s="136"/>
      <c r="P3" s="136"/>
      <c r="Q3" s="136"/>
      <c r="R3" s="136"/>
      <c r="S3" s="136"/>
    </row>
    <row r="4" spans="1:30" s="3" customFormat="1" ht="89.15" customHeight="1" x14ac:dyDescent="0.35">
      <c r="A4" s="136"/>
      <c r="B4" s="338" t="s">
        <v>217</v>
      </c>
      <c r="C4" s="339"/>
      <c r="D4" s="340"/>
      <c r="E4" s="136"/>
      <c r="F4" s="136"/>
      <c r="G4" s="136"/>
      <c r="H4" s="136"/>
      <c r="I4" s="136"/>
      <c r="J4" s="136"/>
      <c r="K4" s="136"/>
      <c r="L4" s="136"/>
      <c r="M4" s="136"/>
      <c r="N4" s="136"/>
      <c r="O4" s="136"/>
      <c r="P4" s="136"/>
      <c r="Q4" s="136"/>
      <c r="R4" s="136"/>
      <c r="S4" s="136"/>
    </row>
    <row r="5" spans="1:30" s="3" customFormat="1" ht="16.399999999999999" customHeight="1" x14ac:dyDescent="0.35">
      <c r="A5" s="136"/>
      <c r="B5" s="136"/>
      <c r="C5" s="181"/>
      <c r="D5" s="181"/>
      <c r="E5" s="144"/>
      <c r="F5" s="136"/>
      <c r="G5" s="136"/>
      <c r="H5" s="136"/>
      <c r="I5" s="136"/>
      <c r="J5" s="136"/>
      <c r="K5" s="136"/>
      <c r="L5" s="136"/>
      <c r="M5" s="136"/>
      <c r="N5" s="136"/>
      <c r="O5" s="136"/>
      <c r="P5" s="136"/>
      <c r="Q5" s="136"/>
      <c r="R5" s="136"/>
      <c r="S5" s="136"/>
    </row>
    <row r="6" spans="1:30" ht="60" customHeight="1" x14ac:dyDescent="0.3">
      <c r="A6" s="159" t="s">
        <v>218</v>
      </c>
      <c r="B6" s="357" t="s">
        <v>219</v>
      </c>
      <c r="C6" s="357"/>
      <c r="D6" s="357"/>
      <c r="E6" s="160"/>
      <c r="G6" s="136"/>
    </row>
    <row r="7" spans="1:30" ht="22.5" x14ac:dyDescent="0.3">
      <c r="A7" s="159"/>
      <c r="B7" s="182"/>
      <c r="C7" s="182"/>
      <c r="D7" s="182"/>
      <c r="E7" s="160"/>
      <c r="G7" s="136"/>
    </row>
    <row r="8" spans="1:30" x14ac:dyDescent="0.3">
      <c r="A8" s="170"/>
      <c r="B8" s="171" t="s">
        <v>44</v>
      </c>
      <c r="C8" s="171" t="s">
        <v>45</v>
      </c>
      <c r="D8" s="171" t="s">
        <v>70</v>
      </c>
      <c r="E8" s="171" t="s">
        <v>71</v>
      </c>
      <c r="F8" s="171" t="s">
        <v>72</v>
      </c>
      <c r="G8" s="171" t="s">
        <v>73</v>
      </c>
      <c r="H8" s="171" t="s">
        <v>74</v>
      </c>
      <c r="I8" s="171" t="s">
        <v>75</v>
      </c>
      <c r="J8" s="171" t="s">
        <v>76</v>
      </c>
      <c r="K8" s="171" t="s">
        <v>77</v>
      </c>
      <c r="L8" s="171" t="s">
        <v>110</v>
      </c>
      <c r="M8" s="171" t="s">
        <v>111</v>
      </c>
      <c r="N8" s="171" t="s">
        <v>112</v>
      </c>
      <c r="O8" s="171" t="s">
        <v>113</v>
      </c>
      <c r="P8" s="171" t="s">
        <v>114</v>
      </c>
      <c r="Q8" s="171" t="s">
        <v>115</v>
      </c>
      <c r="R8" s="171" t="s">
        <v>116</v>
      </c>
      <c r="V8" s="4" t="s">
        <v>220</v>
      </c>
    </row>
    <row r="9" spans="1:30" ht="138" customHeight="1" x14ac:dyDescent="0.3">
      <c r="B9" s="147" t="s">
        <v>221</v>
      </c>
      <c r="C9" s="148" t="s">
        <v>434</v>
      </c>
      <c r="D9" s="147" t="s">
        <v>222</v>
      </c>
      <c r="E9" s="147" t="s">
        <v>223</v>
      </c>
      <c r="F9" s="147" t="s">
        <v>435</v>
      </c>
      <c r="G9" s="147" t="s">
        <v>436</v>
      </c>
      <c r="H9" s="147" t="s">
        <v>225</v>
      </c>
      <c r="I9" s="147" t="s">
        <v>226</v>
      </c>
      <c r="J9" s="147" t="s">
        <v>227</v>
      </c>
      <c r="K9" s="147" t="s">
        <v>228</v>
      </c>
      <c r="L9" s="147" t="s">
        <v>229</v>
      </c>
      <c r="M9" s="147" t="s">
        <v>230</v>
      </c>
      <c r="N9" s="147" t="s">
        <v>231</v>
      </c>
      <c r="O9" s="147" t="s">
        <v>232</v>
      </c>
      <c r="P9" s="147" t="s">
        <v>233</v>
      </c>
      <c r="Q9" s="147" t="s">
        <v>234</v>
      </c>
      <c r="R9" s="147" t="s">
        <v>235</v>
      </c>
      <c r="T9" s="39" t="s">
        <v>236</v>
      </c>
      <c r="V9" s="25" t="s">
        <v>237</v>
      </c>
      <c r="W9" s="25" t="s">
        <v>238</v>
      </c>
      <c r="X9" s="25" t="s">
        <v>239</v>
      </c>
      <c r="Y9" s="25" t="s">
        <v>240</v>
      </c>
      <c r="Z9" s="25" t="s">
        <v>241</v>
      </c>
      <c r="AA9" s="25" t="s">
        <v>242</v>
      </c>
      <c r="AB9" s="25" t="s">
        <v>243</v>
      </c>
      <c r="AC9" s="25" t="s">
        <v>244</v>
      </c>
      <c r="AD9" s="25" t="s">
        <v>225</v>
      </c>
    </row>
    <row r="10" spans="1:30" x14ac:dyDescent="0.3">
      <c r="A10" s="149">
        <v>1</v>
      </c>
      <c r="B10" s="183"/>
      <c r="C10" s="64"/>
      <c r="D10" s="64"/>
      <c r="E10" s="184" t="s">
        <v>247</v>
      </c>
      <c r="F10" s="63"/>
      <c r="G10" s="65"/>
      <c r="H10" s="64"/>
      <c r="I10" s="58"/>
      <c r="J10" s="58"/>
      <c r="K10" s="58"/>
      <c r="L10" s="58"/>
      <c r="M10" s="58"/>
      <c r="N10" s="58"/>
      <c r="O10" s="58"/>
      <c r="P10" s="58"/>
      <c r="Q10" s="58"/>
      <c r="R10" s="58"/>
      <c r="T10" s="39">
        <f t="shared" ref="T10:T18" si="0">COUNTIF($B$10:$B$19,B10)</f>
        <v>0</v>
      </c>
      <c r="V10" s="41"/>
      <c r="W10" s="41" t="s">
        <v>102</v>
      </c>
      <c r="X10" s="41" t="s">
        <v>102</v>
      </c>
      <c r="Y10" s="41"/>
      <c r="Z10" s="41" t="s">
        <v>102</v>
      </c>
      <c r="AA10" s="41"/>
      <c r="AB10" s="41"/>
      <c r="AC10" s="41"/>
      <c r="AD10" s="41" t="s">
        <v>102</v>
      </c>
    </row>
    <row r="11" spans="1:30" x14ac:dyDescent="0.3">
      <c r="A11" s="149">
        <v>2</v>
      </c>
      <c r="B11" s="112"/>
      <c r="C11" s="64"/>
      <c r="D11" s="64"/>
      <c r="E11" s="184" t="s">
        <v>247</v>
      </c>
      <c r="F11" s="63"/>
      <c r="G11" s="65"/>
      <c r="H11" s="64"/>
      <c r="I11" s="58"/>
      <c r="J11" s="58"/>
      <c r="K11" s="58"/>
      <c r="L11" s="58"/>
      <c r="M11" s="58"/>
      <c r="N11" s="58"/>
      <c r="O11" s="58"/>
      <c r="P11" s="58"/>
      <c r="Q11" s="58"/>
      <c r="R11" s="58"/>
      <c r="T11" s="39">
        <f t="shared" si="0"/>
        <v>0</v>
      </c>
      <c r="V11" s="41"/>
      <c r="W11" s="42" t="s">
        <v>245</v>
      </c>
      <c r="X11" s="42" t="s">
        <v>246</v>
      </c>
      <c r="Y11" s="42"/>
      <c r="Z11" s="42" t="s">
        <v>173</v>
      </c>
      <c r="AA11" s="41"/>
      <c r="AB11" s="41"/>
      <c r="AC11" s="41"/>
      <c r="AD11" s="42" t="s">
        <v>249</v>
      </c>
    </row>
    <row r="12" spans="1:30" x14ac:dyDescent="0.3">
      <c r="A12" s="149">
        <v>3</v>
      </c>
      <c r="B12" s="112"/>
      <c r="C12" s="64"/>
      <c r="D12" s="64"/>
      <c r="E12" s="184" t="s">
        <v>247</v>
      </c>
      <c r="F12" s="63"/>
      <c r="G12" s="65"/>
      <c r="H12" s="64"/>
      <c r="I12" s="58"/>
      <c r="J12" s="58"/>
      <c r="K12" s="58"/>
      <c r="L12" s="58"/>
      <c r="M12" s="58"/>
      <c r="N12" s="58"/>
      <c r="O12" s="58"/>
      <c r="P12" s="58"/>
      <c r="Q12" s="58"/>
      <c r="R12" s="58"/>
      <c r="T12" s="39">
        <f t="shared" si="0"/>
        <v>0</v>
      </c>
      <c r="V12" s="41"/>
      <c r="W12" s="42" t="s">
        <v>250</v>
      </c>
      <c r="X12" s="42" t="s">
        <v>251</v>
      </c>
      <c r="Y12" s="42"/>
      <c r="Z12" s="42" t="s">
        <v>174</v>
      </c>
      <c r="AA12" s="41"/>
      <c r="AB12" s="41"/>
      <c r="AC12" s="41"/>
      <c r="AD12" s="42" t="s">
        <v>252</v>
      </c>
    </row>
    <row r="13" spans="1:30" x14ac:dyDescent="0.3">
      <c r="A13" s="149">
        <v>4</v>
      </c>
      <c r="B13" s="185"/>
      <c r="C13" s="64"/>
      <c r="D13" s="64"/>
      <c r="E13" s="184" t="s">
        <v>247</v>
      </c>
      <c r="F13" s="63"/>
      <c r="G13" s="65"/>
      <c r="H13" s="64"/>
      <c r="I13" s="58"/>
      <c r="J13" s="58"/>
      <c r="K13" s="58"/>
      <c r="L13" s="58"/>
      <c r="M13" s="58"/>
      <c r="N13" s="58"/>
      <c r="O13" s="58"/>
      <c r="P13" s="58"/>
      <c r="Q13" s="58"/>
      <c r="R13" s="58"/>
      <c r="T13" s="39">
        <f t="shared" si="0"/>
        <v>0</v>
      </c>
      <c r="V13" s="41"/>
      <c r="W13" s="41"/>
      <c r="X13" s="42" t="s">
        <v>248</v>
      </c>
      <c r="Y13" s="42"/>
      <c r="Z13" s="41"/>
      <c r="AA13" s="41"/>
      <c r="AB13" s="41"/>
      <c r="AC13" s="41"/>
      <c r="AD13" s="41"/>
    </row>
    <row r="14" spans="1:30" x14ac:dyDescent="0.3">
      <c r="A14" s="149">
        <v>5</v>
      </c>
      <c r="B14" s="60"/>
      <c r="C14" s="64"/>
      <c r="D14" s="64"/>
      <c r="E14" s="184" t="s">
        <v>247</v>
      </c>
      <c r="F14" s="63"/>
      <c r="G14" s="65"/>
      <c r="H14" s="64"/>
      <c r="I14" s="58"/>
      <c r="J14" s="58"/>
      <c r="K14" s="58"/>
      <c r="L14" s="58"/>
      <c r="M14" s="58"/>
      <c r="N14" s="58"/>
      <c r="O14" s="58"/>
      <c r="P14" s="58"/>
      <c r="Q14" s="58"/>
      <c r="R14" s="58"/>
      <c r="T14" s="39">
        <f t="shared" si="0"/>
        <v>0</v>
      </c>
      <c r="V14" s="41"/>
      <c r="W14" s="41"/>
      <c r="X14" s="42" t="s">
        <v>253</v>
      </c>
      <c r="Y14" s="42"/>
      <c r="Z14" s="41"/>
      <c r="AA14" s="41"/>
      <c r="AB14" s="41"/>
      <c r="AC14" s="41"/>
      <c r="AD14" s="41"/>
    </row>
    <row r="15" spans="1:30" x14ac:dyDescent="0.3">
      <c r="A15" s="149">
        <v>6</v>
      </c>
      <c r="B15" s="60"/>
      <c r="C15" s="64"/>
      <c r="D15" s="64"/>
      <c r="E15" s="184" t="s">
        <v>247</v>
      </c>
      <c r="F15" s="63"/>
      <c r="G15" s="65"/>
      <c r="H15" s="64"/>
      <c r="I15" s="58"/>
      <c r="J15" s="58"/>
      <c r="K15" s="58"/>
      <c r="L15" s="58"/>
      <c r="M15" s="58"/>
      <c r="N15" s="58"/>
      <c r="O15" s="58"/>
      <c r="P15" s="58"/>
      <c r="Q15" s="58"/>
      <c r="R15" s="58"/>
      <c r="T15" s="39">
        <f t="shared" si="0"/>
        <v>0</v>
      </c>
      <c r="V15" s="41"/>
      <c r="W15" s="41"/>
      <c r="X15" s="42" t="s">
        <v>254</v>
      </c>
      <c r="Y15" s="42"/>
      <c r="Z15" s="41"/>
      <c r="AA15" s="41"/>
      <c r="AB15" s="41"/>
      <c r="AC15" s="41"/>
      <c r="AD15" s="41"/>
    </row>
    <row r="16" spans="1:30" x14ac:dyDescent="0.3">
      <c r="A16" s="149">
        <v>7</v>
      </c>
      <c r="B16" s="60"/>
      <c r="C16" s="64"/>
      <c r="D16" s="64"/>
      <c r="E16" s="184" t="s">
        <v>247</v>
      </c>
      <c r="F16" s="63"/>
      <c r="G16" s="65"/>
      <c r="H16" s="64"/>
      <c r="I16" s="58"/>
      <c r="J16" s="58"/>
      <c r="K16" s="58"/>
      <c r="L16" s="58"/>
      <c r="M16" s="58"/>
      <c r="N16" s="58"/>
      <c r="O16" s="58"/>
      <c r="P16" s="58"/>
      <c r="Q16" s="58"/>
      <c r="R16" s="58"/>
      <c r="T16" s="39">
        <f t="shared" si="0"/>
        <v>0</v>
      </c>
      <c r="V16" s="41"/>
      <c r="W16" s="41"/>
      <c r="X16" s="42" t="s">
        <v>255</v>
      </c>
      <c r="Y16" s="42"/>
      <c r="Z16" s="41"/>
      <c r="AA16" s="41"/>
      <c r="AB16" s="41"/>
      <c r="AC16" s="41"/>
      <c r="AD16" s="41"/>
    </row>
    <row r="17" spans="1:30" x14ac:dyDescent="0.3">
      <c r="A17" s="149">
        <v>8</v>
      </c>
      <c r="B17" s="60"/>
      <c r="C17" s="64"/>
      <c r="D17" s="64"/>
      <c r="E17" s="184" t="s">
        <v>247</v>
      </c>
      <c r="F17" s="63"/>
      <c r="G17" s="65"/>
      <c r="H17" s="64"/>
      <c r="I17" s="58"/>
      <c r="J17" s="58"/>
      <c r="K17" s="58"/>
      <c r="L17" s="58"/>
      <c r="M17" s="58"/>
      <c r="N17" s="58"/>
      <c r="O17" s="58"/>
      <c r="P17" s="58"/>
      <c r="Q17" s="58"/>
      <c r="R17" s="58"/>
      <c r="T17" s="39">
        <f t="shared" si="0"/>
        <v>0</v>
      </c>
      <c r="V17" s="41"/>
      <c r="W17" s="41"/>
      <c r="X17" s="42" t="s">
        <v>256</v>
      </c>
      <c r="Y17" s="42"/>
      <c r="Z17" s="41"/>
      <c r="AA17" s="41"/>
      <c r="AB17" s="41"/>
      <c r="AC17" s="41"/>
      <c r="AD17" s="41"/>
    </row>
    <row r="18" spans="1:30" x14ac:dyDescent="0.3">
      <c r="A18" s="149">
        <v>9</v>
      </c>
      <c r="B18" s="60"/>
      <c r="C18" s="64"/>
      <c r="D18" s="64"/>
      <c r="E18" s="184" t="s">
        <v>247</v>
      </c>
      <c r="F18" s="63"/>
      <c r="G18" s="65"/>
      <c r="H18" s="64"/>
      <c r="I18" s="58"/>
      <c r="J18" s="58"/>
      <c r="K18" s="58"/>
      <c r="L18" s="58"/>
      <c r="M18" s="58"/>
      <c r="N18" s="58"/>
      <c r="O18" s="58"/>
      <c r="P18" s="58"/>
      <c r="Q18" s="58"/>
      <c r="R18" s="58"/>
      <c r="T18" s="39">
        <f t="shared" si="0"/>
        <v>0</v>
      </c>
      <c r="V18" s="41"/>
      <c r="W18" s="41"/>
      <c r="X18" s="42" t="s">
        <v>257</v>
      </c>
      <c r="Y18" s="42"/>
      <c r="Z18" s="41"/>
      <c r="AA18" s="41"/>
      <c r="AB18" s="41"/>
      <c r="AC18" s="41"/>
      <c r="AD18" s="41"/>
    </row>
    <row r="19" spans="1:30" x14ac:dyDescent="0.3">
      <c r="A19" s="149">
        <v>10</v>
      </c>
      <c r="B19" s="60"/>
      <c r="C19" s="64"/>
      <c r="D19" s="64"/>
      <c r="E19" s="184" t="s">
        <v>247</v>
      </c>
      <c r="F19" s="63"/>
      <c r="G19" s="65"/>
      <c r="H19" s="64"/>
      <c r="I19" s="58"/>
      <c r="J19" s="58"/>
      <c r="K19" s="58"/>
      <c r="L19" s="58"/>
      <c r="M19" s="58"/>
      <c r="N19" s="58"/>
      <c r="O19" s="58"/>
      <c r="P19" s="58"/>
      <c r="Q19" s="58"/>
      <c r="R19" s="58"/>
      <c r="T19" s="39">
        <f>COUNTIF($B$10:$B$19,B19)</f>
        <v>0</v>
      </c>
      <c r="U19" s="41"/>
      <c r="V19" s="41"/>
      <c r="W19" s="42" t="s">
        <v>98</v>
      </c>
      <c r="X19" s="42" t="s">
        <v>442</v>
      </c>
      <c r="Y19" s="41"/>
      <c r="Z19" s="41"/>
      <c r="AA19" s="41"/>
      <c r="AB19" s="41"/>
      <c r="AC19" s="41"/>
    </row>
    <row r="20" spans="1:30" x14ac:dyDescent="0.3">
      <c r="A20" s="149">
        <v>11</v>
      </c>
      <c r="B20" s="60"/>
      <c r="C20" s="64"/>
      <c r="D20" s="64"/>
      <c r="E20" s="184" t="s">
        <v>247</v>
      </c>
      <c r="F20" s="63"/>
      <c r="G20" s="65"/>
      <c r="H20" s="64"/>
      <c r="I20" s="58"/>
      <c r="J20" s="58"/>
      <c r="K20" s="58"/>
      <c r="L20" s="58"/>
      <c r="M20" s="58"/>
      <c r="N20" s="58"/>
      <c r="O20" s="58"/>
      <c r="P20" s="58"/>
      <c r="Q20" s="58"/>
      <c r="R20" s="58"/>
      <c r="X20" s="42" t="s">
        <v>443</v>
      </c>
    </row>
    <row r="21" spans="1:30" s="21" customFormat="1" x14ac:dyDescent="0.3">
      <c r="A21" s="149">
        <v>12</v>
      </c>
      <c r="B21" s="60"/>
      <c r="C21" s="64"/>
      <c r="D21" s="64"/>
      <c r="E21" s="184" t="s">
        <v>247</v>
      </c>
      <c r="F21" s="63"/>
      <c r="G21" s="65"/>
      <c r="H21" s="64"/>
      <c r="I21" s="58"/>
      <c r="J21" s="58"/>
      <c r="K21" s="58"/>
      <c r="L21" s="58"/>
      <c r="M21" s="58"/>
      <c r="N21" s="58"/>
      <c r="O21" s="58"/>
      <c r="P21" s="58"/>
      <c r="Q21" s="58"/>
      <c r="R21" s="58"/>
      <c r="S21" s="142"/>
    </row>
    <row r="22" spans="1:30" x14ac:dyDescent="0.3">
      <c r="A22" s="149">
        <v>13</v>
      </c>
      <c r="B22" s="60"/>
      <c r="C22" s="64"/>
      <c r="D22" s="64"/>
      <c r="E22" s="184" t="s">
        <v>247</v>
      </c>
      <c r="F22" s="63"/>
      <c r="G22" s="65"/>
      <c r="H22" s="64"/>
      <c r="I22" s="58"/>
      <c r="J22" s="58"/>
      <c r="K22" s="58"/>
      <c r="L22" s="58"/>
      <c r="M22" s="58"/>
      <c r="N22" s="58"/>
      <c r="O22" s="58"/>
      <c r="P22" s="58"/>
      <c r="Q22" s="58"/>
      <c r="R22" s="58"/>
    </row>
    <row r="23" spans="1:30" x14ac:dyDescent="0.3">
      <c r="A23" s="149">
        <v>14</v>
      </c>
      <c r="B23" s="60"/>
      <c r="C23" s="64"/>
      <c r="D23" s="64"/>
      <c r="E23" s="184" t="s">
        <v>247</v>
      </c>
      <c r="F23" s="63"/>
      <c r="G23" s="65"/>
      <c r="H23" s="64"/>
      <c r="I23" s="58"/>
      <c r="J23" s="58"/>
      <c r="K23" s="58"/>
      <c r="L23" s="58"/>
      <c r="M23" s="58"/>
      <c r="N23" s="58"/>
      <c r="O23" s="58"/>
      <c r="P23" s="58"/>
      <c r="Q23" s="58"/>
      <c r="R23" s="58"/>
    </row>
    <row r="24" spans="1:30" ht="15" customHeight="1" x14ac:dyDescent="0.35">
      <c r="A24" s="149">
        <v>15</v>
      </c>
      <c r="B24" s="60"/>
      <c r="C24" s="64"/>
      <c r="D24" s="64"/>
      <c r="E24" s="184" t="s">
        <v>247</v>
      </c>
      <c r="F24" s="63"/>
      <c r="G24" s="65"/>
      <c r="H24" s="64"/>
      <c r="I24" s="58"/>
      <c r="J24" s="58"/>
      <c r="K24" s="58"/>
      <c r="L24" s="58"/>
      <c r="M24" s="58"/>
      <c r="N24" s="58"/>
      <c r="O24" s="58"/>
      <c r="P24" s="58"/>
      <c r="Q24" s="58"/>
      <c r="R24" s="58"/>
      <c r="S24" s="131"/>
      <c r="T24"/>
    </row>
    <row r="25" spans="1:30" ht="14.5" x14ac:dyDescent="0.35">
      <c r="A25" s="149">
        <v>16</v>
      </c>
      <c r="B25" s="60"/>
      <c r="C25" s="64"/>
      <c r="D25" s="64"/>
      <c r="E25" s="184" t="s">
        <v>247</v>
      </c>
      <c r="F25" s="63"/>
      <c r="G25" s="65"/>
      <c r="H25" s="64"/>
      <c r="I25" s="58"/>
      <c r="J25" s="58"/>
      <c r="K25" s="58"/>
      <c r="L25" s="58"/>
      <c r="M25" s="58"/>
      <c r="N25" s="58"/>
      <c r="O25" s="58"/>
      <c r="P25" s="58"/>
      <c r="Q25" s="58"/>
      <c r="R25" s="58"/>
      <c r="S25" s="131"/>
      <c r="T25"/>
    </row>
    <row r="26" spans="1:30" ht="14.5" x14ac:dyDescent="0.35">
      <c r="A26" s="149">
        <v>17</v>
      </c>
      <c r="B26" s="60"/>
      <c r="C26" s="64"/>
      <c r="D26" s="64"/>
      <c r="E26" s="184" t="s">
        <v>247</v>
      </c>
      <c r="F26" s="63"/>
      <c r="G26" s="65"/>
      <c r="H26" s="64"/>
      <c r="I26" s="58"/>
      <c r="J26" s="58"/>
      <c r="K26" s="58"/>
      <c r="L26" s="58"/>
      <c r="M26" s="58"/>
      <c r="N26" s="58"/>
      <c r="O26" s="58"/>
      <c r="P26" s="58"/>
      <c r="Q26" s="58"/>
      <c r="R26" s="58"/>
      <c r="S26" s="131"/>
      <c r="T26"/>
    </row>
    <row r="27" spans="1:30" ht="14.5" x14ac:dyDescent="0.35">
      <c r="A27" s="149">
        <v>18</v>
      </c>
      <c r="B27" s="60"/>
      <c r="C27" s="64"/>
      <c r="D27" s="64"/>
      <c r="E27" s="184" t="s">
        <v>247</v>
      </c>
      <c r="F27" s="63"/>
      <c r="G27" s="65"/>
      <c r="H27" s="64"/>
      <c r="I27" s="58"/>
      <c r="J27" s="58"/>
      <c r="K27" s="58"/>
      <c r="L27" s="58"/>
      <c r="M27" s="58"/>
      <c r="N27" s="58"/>
      <c r="O27" s="58"/>
      <c r="P27" s="58"/>
      <c r="Q27" s="58"/>
      <c r="R27" s="58"/>
      <c r="S27" s="131"/>
      <c r="T27"/>
    </row>
    <row r="28" spans="1:30" ht="14.25" customHeight="1" x14ac:dyDescent="0.35">
      <c r="A28" s="149">
        <v>19</v>
      </c>
      <c r="B28" s="60"/>
      <c r="C28" s="64"/>
      <c r="D28" s="64"/>
      <c r="E28" s="184" t="s">
        <v>247</v>
      </c>
      <c r="F28" s="63"/>
      <c r="G28" s="65"/>
      <c r="H28" s="64"/>
      <c r="I28" s="58"/>
      <c r="J28" s="58"/>
      <c r="K28" s="58"/>
      <c r="L28" s="58"/>
      <c r="M28" s="58"/>
      <c r="N28" s="58"/>
      <c r="O28" s="58"/>
      <c r="P28" s="58"/>
      <c r="Q28" s="58"/>
      <c r="R28" s="58"/>
      <c r="S28" s="131"/>
      <c r="T28"/>
    </row>
    <row r="29" spans="1:30" ht="14.25" customHeight="1" x14ac:dyDescent="0.3">
      <c r="A29" s="149">
        <v>20</v>
      </c>
      <c r="B29" s="60"/>
      <c r="C29" s="64"/>
      <c r="D29" s="64"/>
      <c r="E29" s="184" t="s">
        <v>247</v>
      </c>
      <c r="F29" s="63"/>
      <c r="G29" s="65"/>
      <c r="H29" s="64"/>
      <c r="I29" s="58"/>
      <c r="J29" s="58"/>
      <c r="K29" s="58"/>
      <c r="L29" s="58"/>
      <c r="M29" s="58"/>
      <c r="N29" s="58"/>
      <c r="O29" s="58"/>
      <c r="P29" s="58"/>
      <c r="Q29" s="58"/>
      <c r="R29" s="58"/>
    </row>
    <row r="30" spans="1:30" x14ac:dyDescent="0.3">
      <c r="A30" s="149">
        <v>21</v>
      </c>
      <c r="B30" s="60"/>
      <c r="C30" s="64"/>
      <c r="D30" s="64"/>
      <c r="E30" s="184" t="s">
        <v>247</v>
      </c>
      <c r="F30" s="63"/>
      <c r="G30" s="65"/>
      <c r="H30" s="64"/>
      <c r="I30" s="58"/>
      <c r="J30" s="58"/>
      <c r="K30" s="58"/>
      <c r="L30" s="58"/>
      <c r="M30" s="58"/>
      <c r="N30" s="58"/>
      <c r="O30" s="58"/>
      <c r="P30" s="58"/>
      <c r="Q30" s="58"/>
      <c r="R30" s="58"/>
    </row>
    <row r="31" spans="1:30" x14ac:dyDescent="0.3">
      <c r="A31" s="149">
        <v>22</v>
      </c>
      <c r="B31" s="60"/>
      <c r="C31" s="64"/>
      <c r="D31" s="64"/>
      <c r="E31" s="184" t="s">
        <v>247</v>
      </c>
      <c r="F31" s="63"/>
      <c r="G31" s="65"/>
      <c r="H31" s="64"/>
      <c r="I31" s="58"/>
      <c r="J31" s="58"/>
      <c r="K31" s="58"/>
      <c r="L31" s="58"/>
      <c r="M31" s="58"/>
      <c r="N31" s="58"/>
      <c r="O31" s="58"/>
      <c r="P31" s="58"/>
      <c r="Q31" s="58"/>
      <c r="R31" s="58"/>
    </row>
    <row r="32" spans="1:30" x14ac:dyDescent="0.3">
      <c r="A32" s="149">
        <v>23</v>
      </c>
      <c r="B32" s="60"/>
      <c r="C32" s="64"/>
      <c r="D32" s="64"/>
      <c r="E32" s="184" t="s">
        <v>247</v>
      </c>
      <c r="F32" s="63"/>
      <c r="G32" s="65"/>
      <c r="H32" s="64"/>
      <c r="I32" s="58"/>
      <c r="J32" s="58"/>
      <c r="K32" s="58"/>
      <c r="L32" s="58"/>
      <c r="M32" s="58"/>
      <c r="N32" s="58"/>
      <c r="O32" s="58"/>
      <c r="P32" s="58"/>
      <c r="Q32" s="58"/>
      <c r="R32" s="58"/>
    </row>
    <row r="33" spans="1:18" x14ac:dyDescent="0.3">
      <c r="A33" s="149">
        <v>24</v>
      </c>
      <c r="B33" s="60"/>
      <c r="C33" s="64"/>
      <c r="D33" s="64"/>
      <c r="E33" s="184" t="s">
        <v>247</v>
      </c>
      <c r="F33" s="63"/>
      <c r="G33" s="65"/>
      <c r="H33" s="64"/>
      <c r="I33" s="58"/>
      <c r="J33" s="58"/>
      <c r="K33" s="58"/>
      <c r="L33" s="58"/>
      <c r="M33" s="58"/>
      <c r="N33" s="58"/>
      <c r="O33" s="58"/>
      <c r="P33" s="58"/>
      <c r="Q33" s="58"/>
      <c r="R33" s="58"/>
    </row>
    <row r="34" spans="1:18" x14ac:dyDescent="0.3">
      <c r="A34" s="149">
        <v>25</v>
      </c>
      <c r="B34" s="60"/>
      <c r="C34" s="64"/>
      <c r="D34" s="64"/>
      <c r="E34" s="184" t="s">
        <v>247</v>
      </c>
      <c r="F34" s="63"/>
      <c r="G34" s="65"/>
      <c r="H34" s="64"/>
      <c r="I34" s="58"/>
      <c r="J34" s="58"/>
      <c r="K34" s="58"/>
      <c r="L34" s="58"/>
      <c r="M34" s="58"/>
      <c r="N34" s="58"/>
      <c r="O34" s="58"/>
      <c r="P34" s="58"/>
      <c r="Q34" s="58"/>
      <c r="R34" s="58"/>
    </row>
    <row r="35" spans="1:18" x14ac:dyDescent="0.3">
      <c r="A35" s="149">
        <v>26</v>
      </c>
      <c r="B35" s="60"/>
      <c r="C35" s="64"/>
      <c r="D35" s="64"/>
      <c r="E35" s="184" t="s">
        <v>247</v>
      </c>
      <c r="F35" s="63"/>
      <c r="G35" s="65"/>
      <c r="H35" s="64"/>
      <c r="I35" s="58"/>
      <c r="J35" s="58"/>
      <c r="K35" s="58"/>
      <c r="L35" s="58"/>
      <c r="M35" s="58"/>
      <c r="N35" s="58"/>
      <c r="O35" s="58"/>
      <c r="P35" s="58"/>
      <c r="Q35" s="58"/>
      <c r="R35" s="58"/>
    </row>
    <row r="36" spans="1:18" x14ac:dyDescent="0.3">
      <c r="A36" s="149">
        <v>27</v>
      </c>
      <c r="B36" s="60"/>
      <c r="C36" s="64"/>
      <c r="D36" s="64"/>
      <c r="E36" s="184" t="s">
        <v>247</v>
      </c>
      <c r="F36" s="63"/>
      <c r="G36" s="65"/>
      <c r="H36" s="64"/>
      <c r="I36" s="58"/>
      <c r="J36" s="58"/>
      <c r="K36" s="58"/>
      <c r="L36" s="58"/>
      <c r="M36" s="58"/>
      <c r="N36" s="58"/>
      <c r="O36" s="58"/>
      <c r="P36" s="58"/>
      <c r="Q36" s="58"/>
      <c r="R36" s="58"/>
    </row>
    <row r="37" spans="1:18" x14ac:dyDescent="0.3">
      <c r="A37" s="149">
        <v>28</v>
      </c>
      <c r="B37" s="60"/>
      <c r="C37" s="64"/>
      <c r="D37" s="64"/>
      <c r="E37" s="184" t="s">
        <v>247</v>
      </c>
      <c r="F37" s="63"/>
      <c r="G37" s="65"/>
      <c r="H37" s="64"/>
      <c r="I37" s="58"/>
      <c r="J37" s="58"/>
      <c r="K37" s="58"/>
      <c r="L37" s="58"/>
      <c r="M37" s="58"/>
      <c r="N37" s="58"/>
      <c r="O37" s="58"/>
      <c r="P37" s="58"/>
      <c r="Q37" s="58"/>
      <c r="R37" s="58"/>
    </row>
    <row r="38" spans="1:18" x14ac:dyDescent="0.3">
      <c r="A38" s="149">
        <v>29</v>
      </c>
      <c r="B38" s="60"/>
      <c r="C38" s="64"/>
      <c r="D38" s="64"/>
      <c r="E38" s="184" t="s">
        <v>247</v>
      </c>
      <c r="F38" s="63"/>
      <c r="G38" s="65"/>
      <c r="H38" s="64"/>
      <c r="I38" s="58"/>
      <c r="J38" s="58"/>
      <c r="K38" s="58"/>
      <c r="L38" s="58"/>
      <c r="M38" s="58"/>
      <c r="N38" s="58"/>
      <c r="O38" s="58"/>
      <c r="P38" s="58"/>
      <c r="Q38" s="58"/>
      <c r="R38" s="58"/>
    </row>
    <row r="39" spans="1:18" x14ac:dyDescent="0.3">
      <c r="A39" s="149">
        <v>30</v>
      </c>
      <c r="B39" s="60"/>
      <c r="C39" s="64"/>
      <c r="D39" s="64"/>
      <c r="E39" s="184" t="s">
        <v>247</v>
      </c>
      <c r="F39" s="63"/>
      <c r="G39" s="65"/>
      <c r="H39" s="64"/>
      <c r="I39" s="58"/>
      <c r="J39" s="58"/>
      <c r="K39" s="58"/>
      <c r="L39" s="58"/>
      <c r="M39" s="58"/>
      <c r="N39" s="58"/>
      <c r="O39" s="58"/>
      <c r="P39" s="58"/>
      <c r="Q39" s="58"/>
      <c r="R39" s="58"/>
    </row>
    <row r="40" spans="1:18" x14ac:dyDescent="0.3">
      <c r="A40" s="149">
        <v>31</v>
      </c>
      <c r="B40" s="60"/>
      <c r="C40" s="64"/>
      <c r="D40" s="64"/>
      <c r="E40" s="184" t="s">
        <v>247</v>
      </c>
      <c r="F40" s="63"/>
      <c r="G40" s="65"/>
      <c r="H40" s="64"/>
      <c r="I40" s="58"/>
      <c r="J40" s="58"/>
      <c r="K40" s="58"/>
      <c r="L40" s="58"/>
      <c r="M40" s="58"/>
      <c r="N40" s="58"/>
      <c r="O40" s="58"/>
      <c r="P40" s="58"/>
      <c r="Q40" s="58"/>
      <c r="R40" s="58"/>
    </row>
    <row r="41" spans="1:18" x14ac:dyDescent="0.3">
      <c r="A41" s="149">
        <v>32</v>
      </c>
      <c r="B41" s="60"/>
      <c r="C41" s="64"/>
      <c r="D41" s="64"/>
      <c r="E41" s="184" t="s">
        <v>247</v>
      </c>
      <c r="F41" s="63"/>
      <c r="G41" s="65"/>
      <c r="H41" s="64"/>
      <c r="I41" s="58"/>
      <c r="J41" s="58"/>
      <c r="K41" s="58"/>
      <c r="L41" s="58"/>
      <c r="M41" s="58"/>
      <c r="N41" s="58"/>
      <c r="O41" s="58"/>
      <c r="P41" s="58"/>
      <c r="Q41" s="58"/>
      <c r="R41" s="58"/>
    </row>
    <row r="42" spans="1:18" x14ac:dyDescent="0.3">
      <c r="A42" s="149">
        <v>33</v>
      </c>
      <c r="B42" s="60"/>
      <c r="C42" s="64"/>
      <c r="D42" s="64"/>
      <c r="E42" s="184" t="s">
        <v>247</v>
      </c>
      <c r="F42" s="63"/>
      <c r="G42" s="65"/>
      <c r="H42" s="64"/>
      <c r="I42" s="58"/>
      <c r="J42" s="58"/>
      <c r="K42" s="58"/>
      <c r="L42" s="58"/>
      <c r="M42" s="58"/>
      <c r="N42" s="58"/>
      <c r="O42" s="58"/>
      <c r="P42" s="58"/>
      <c r="Q42" s="58"/>
      <c r="R42" s="58"/>
    </row>
    <row r="43" spans="1:18" x14ac:dyDescent="0.3">
      <c r="A43" s="149">
        <v>34</v>
      </c>
      <c r="B43" s="60"/>
      <c r="C43" s="64"/>
      <c r="D43" s="64"/>
      <c r="E43" s="184" t="s">
        <v>247</v>
      </c>
      <c r="F43" s="63"/>
      <c r="G43" s="65"/>
      <c r="H43" s="64"/>
      <c r="I43" s="58"/>
      <c r="J43" s="58"/>
      <c r="K43" s="58"/>
      <c r="L43" s="58"/>
      <c r="M43" s="58"/>
      <c r="N43" s="58"/>
      <c r="O43" s="58"/>
      <c r="P43" s="58"/>
      <c r="Q43" s="58"/>
      <c r="R43" s="58"/>
    </row>
    <row r="44" spans="1:18" x14ac:dyDescent="0.3">
      <c r="A44" s="149">
        <v>35</v>
      </c>
      <c r="B44" s="60"/>
      <c r="C44" s="64"/>
      <c r="D44" s="64"/>
      <c r="E44" s="184" t="s">
        <v>247</v>
      </c>
      <c r="F44" s="63"/>
      <c r="G44" s="65"/>
      <c r="H44" s="64"/>
      <c r="I44" s="58"/>
      <c r="J44" s="58"/>
      <c r="K44" s="58"/>
      <c r="L44" s="58"/>
      <c r="M44" s="58"/>
      <c r="N44" s="58"/>
      <c r="O44" s="58"/>
      <c r="P44" s="58"/>
      <c r="Q44" s="58"/>
      <c r="R44" s="58"/>
    </row>
    <row r="45" spans="1:18" x14ac:dyDescent="0.3">
      <c r="A45" s="149">
        <v>36</v>
      </c>
      <c r="B45" s="60"/>
      <c r="C45" s="64"/>
      <c r="D45" s="64"/>
      <c r="E45" s="184" t="s">
        <v>247</v>
      </c>
      <c r="F45" s="63"/>
      <c r="G45" s="65"/>
      <c r="H45" s="64"/>
      <c r="I45" s="58"/>
      <c r="J45" s="58"/>
      <c r="K45" s="58"/>
      <c r="L45" s="58"/>
      <c r="M45" s="58"/>
      <c r="N45" s="58"/>
      <c r="O45" s="58"/>
      <c r="P45" s="58"/>
      <c r="Q45" s="58"/>
      <c r="R45" s="58"/>
    </row>
    <row r="46" spans="1:18" x14ac:dyDescent="0.3">
      <c r="A46" s="149">
        <v>37</v>
      </c>
      <c r="B46" s="60"/>
      <c r="C46" s="64"/>
      <c r="D46" s="64"/>
      <c r="E46" s="184" t="s">
        <v>247</v>
      </c>
      <c r="F46" s="63"/>
      <c r="G46" s="65"/>
      <c r="H46" s="64"/>
      <c r="I46" s="58"/>
      <c r="J46" s="58"/>
      <c r="K46" s="58"/>
      <c r="L46" s="58"/>
      <c r="M46" s="58"/>
      <c r="N46" s="58"/>
      <c r="O46" s="58"/>
      <c r="P46" s="58"/>
      <c r="Q46" s="58"/>
      <c r="R46" s="58"/>
    </row>
    <row r="47" spans="1:18" x14ac:dyDescent="0.3">
      <c r="A47" s="149">
        <v>38</v>
      </c>
      <c r="B47" s="60"/>
      <c r="C47" s="64"/>
      <c r="D47" s="64"/>
      <c r="E47" s="184" t="s">
        <v>247</v>
      </c>
      <c r="F47" s="63"/>
      <c r="G47" s="65"/>
      <c r="H47" s="64"/>
      <c r="I47" s="58"/>
      <c r="J47" s="58"/>
      <c r="K47" s="58"/>
      <c r="L47" s="58"/>
      <c r="M47" s="58"/>
      <c r="N47" s="58"/>
      <c r="O47" s="58"/>
      <c r="P47" s="58"/>
      <c r="Q47" s="58"/>
      <c r="R47" s="58"/>
    </row>
    <row r="48" spans="1:18" x14ac:dyDescent="0.3">
      <c r="A48" s="149">
        <v>39</v>
      </c>
      <c r="B48" s="60"/>
      <c r="C48" s="64"/>
      <c r="D48" s="64"/>
      <c r="E48" s="184" t="s">
        <v>247</v>
      </c>
      <c r="F48" s="63"/>
      <c r="G48" s="65"/>
      <c r="H48" s="64"/>
      <c r="I48" s="58"/>
      <c r="J48" s="58"/>
      <c r="K48" s="58"/>
      <c r="L48" s="58"/>
      <c r="M48" s="58"/>
      <c r="N48" s="58"/>
      <c r="O48" s="58"/>
      <c r="P48" s="58"/>
      <c r="Q48" s="58"/>
      <c r="R48" s="58"/>
    </row>
    <row r="49" spans="1:18" x14ac:dyDescent="0.3">
      <c r="A49" s="149">
        <v>40</v>
      </c>
      <c r="B49" s="60"/>
      <c r="C49" s="64"/>
      <c r="D49" s="64"/>
      <c r="E49" s="184" t="s">
        <v>247</v>
      </c>
      <c r="F49" s="63"/>
      <c r="G49" s="65"/>
      <c r="H49" s="64"/>
      <c r="I49" s="58"/>
      <c r="J49" s="58"/>
      <c r="K49" s="58"/>
      <c r="L49" s="58"/>
      <c r="M49" s="58"/>
      <c r="N49" s="58"/>
      <c r="O49" s="58"/>
      <c r="P49" s="58"/>
      <c r="Q49" s="58"/>
      <c r="R49" s="58"/>
    </row>
    <row r="50" spans="1:18" x14ac:dyDescent="0.3">
      <c r="A50" s="149">
        <v>41</v>
      </c>
      <c r="B50" s="60"/>
      <c r="C50" s="64"/>
      <c r="D50" s="64"/>
      <c r="E50" s="184" t="s">
        <v>247</v>
      </c>
      <c r="F50" s="63"/>
      <c r="G50" s="65"/>
      <c r="H50" s="64"/>
      <c r="I50" s="58"/>
      <c r="J50" s="58"/>
      <c r="K50" s="58"/>
      <c r="L50" s="58"/>
      <c r="M50" s="58"/>
      <c r="N50" s="58"/>
      <c r="O50" s="58"/>
      <c r="P50" s="58"/>
      <c r="Q50" s="58"/>
      <c r="R50" s="58"/>
    </row>
    <row r="51" spans="1:18" x14ac:dyDescent="0.3">
      <c r="A51" s="149">
        <v>42</v>
      </c>
      <c r="B51" s="60"/>
      <c r="C51" s="64"/>
      <c r="D51" s="64"/>
      <c r="E51" s="184" t="s">
        <v>247</v>
      </c>
      <c r="F51" s="63"/>
      <c r="G51" s="65"/>
      <c r="H51" s="64"/>
      <c r="I51" s="58"/>
      <c r="J51" s="58"/>
      <c r="K51" s="58"/>
      <c r="L51" s="58"/>
      <c r="M51" s="58"/>
      <c r="N51" s="58"/>
      <c r="O51" s="58"/>
      <c r="P51" s="58"/>
      <c r="Q51" s="58"/>
      <c r="R51" s="58"/>
    </row>
    <row r="52" spans="1:18" x14ac:dyDescent="0.3">
      <c r="A52" s="149">
        <v>43</v>
      </c>
      <c r="B52" s="60"/>
      <c r="C52" s="64"/>
      <c r="D52" s="64"/>
      <c r="E52" s="184" t="s">
        <v>247</v>
      </c>
      <c r="F52" s="63"/>
      <c r="G52" s="65"/>
      <c r="H52" s="64"/>
      <c r="I52" s="58"/>
      <c r="J52" s="58"/>
      <c r="K52" s="58"/>
      <c r="L52" s="58"/>
      <c r="M52" s="58"/>
      <c r="N52" s="58"/>
      <c r="O52" s="58"/>
      <c r="P52" s="58"/>
      <c r="Q52" s="58"/>
      <c r="R52" s="58"/>
    </row>
    <row r="53" spans="1:18" x14ac:dyDescent="0.3">
      <c r="A53" s="149">
        <v>44</v>
      </c>
      <c r="B53" s="60"/>
      <c r="C53" s="64"/>
      <c r="D53" s="64"/>
      <c r="E53" s="184" t="s">
        <v>247</v>
      </c>
      <c r="F53" s="63"/>
      <c r="G53" s="65"/>
      <c r="H53" s="64"/>
      <c r="I53" s="58"/>
      <c r="J53" s="58"/>
      <c r="K53" s="58"/>
      <c r="L53" s="58"/>
      <c r="M53" s="58"/>
      <c r="N53" s="58"/>
      <c r="O53" s="58"/>
      <c r="P53" s="58"/>
      <c r="Q53" s="58"/>
      <c r="R53" s="58"/>
    </row>
    <row r="54" spans="1:18" x14ac:dyDescent="0.3">
      <c r="A54" s="149">
        <v>45</v>
      </c>
      <c r="B54" s="60"/>
      <c r="C54" s="64"/>
      <c r="D54" s="64"/>
      <c r="E54" s="184" t="s">
        <v>247</v>
      </c>
      <c r="F54" s="63"/>
      <c r="G54" s="65"/>
      <c r="H54" s="64"/>
      <c r="I54" s="58"/>
      <c r="J54" s="58"/>
      <c r="K54" s="58"/>
      <c r="L54" s="58"/>
      <c r="M54" s="58"/>
      <c r="N54" s="58"/>
      <c r="O54" s="58"/>
      <c r="P54" s="58"/>
      <c r="Q54" s="58"/>
      <c r="R54" s="58"/>
    </row>
    <row r="55" spans="1:18" x14ac:dyDescent="0.3">
      <c r="A55" s="149">
        <v>46</v>
      </c>
      <c r="B55" s="60"/>
      <c r="C55" s="64"/>
      <c r="D55" s="64"/>
      <c r="E55" s="184" t="s">
        <v>247</v>
      </c>
      <c r="F55" s="63"/>
      <c r="G55" s="65"/>
      <c r="H55" s="64"/>
      <c r="I55" s="58"/>
      <c r="J55" s="58"/>
      <c r="K55" s="58"/>
      <c r="L55" s="58"/>
      <c r="M55" s="58"/>
      <c r="N55" s="58"/>
      <c r="O55" s="58"/>
      <c r="P55" s="58"/>
      <c r="Q55" s="58"/>
      <c r="R55" s="58"/>
    </row>
    <row r="56" spans="1:18" x14ac:dyDescent="0.3">
      <c r="A56" s="149">
        <v>47</v>
      </c>
      <c r="B56" s="60"/>
      <c r="C56" s="64"/>
      <c r="D56" s="64"/>
      <c r="E56" s="184" t="s">
        <v>247</v>
      </c>
      <c r="F56" s="63"/>
      <c r="G56" s="65"/>
      <c r="H56" s="64"/>
      <c r="I56" s="58"/>
      <c r="J56" s="58"/>
      <c r="K56" s="58"/>
      <c r="L56" s="58"/>
      <c r="M56" s="58"/>
      <c r="N56" s="58"/>
      <c r="O56" s="58"/>
      <c r="P56" s="58"/>
      <c r="Q56" s="58"/>
      <c r="R56" s="58"/>
    </row>
    <row r="57" spans="1:18" x14ac:dyDescent="0.3">
      <c r="A57" s="149">
        <v>48</v>
      </c>
      <c r="B57" s="60"/>
      <c r="C57" s="64"/>
      <c r="D57" s="64"/>
      <c r="E57" s="184" t="s">
        <v>247</v>
      </c>
      <c r="F57" s="63"/>
      <c r="G57" s="65"/>
      <c r="H57" s="64"/>
      <c r="I57" s="58"/>
      <c r="J57" s="58"/>
      <c r="K57" s="58"/>
      <c r="L57" s="58"/>
      <c r="M57" s="58"/>
      <c r="N57" s="58"/>
      <c r="O57" s="58"/>
      <c r="P57" s="58"/>
      <c r="Q57" s="58"/>
      <c r="R57" s="58"/>
    </row>
    <row r="58" spans="1:18" x14ac:dyDescent="0.3">
      <c r="A58" s="149">
        <v>49</v>
      </c>
      <c r="B58" s="60"/>
      <c r="C58" s="64"/>
      <c r="D58" s="64"/>
      <c r="E58" s="184" t="s">
        <v>247</v>
      </c>
      <c r="F58" s="63"/>
      <c r="G58" s="65"/>
      <c r="H58" s="64"/>
      <c r="I58" s="58"/>
      <c r="J58" s="58"/>
      <c r="K58" s="58"/>
      <c r="L58" s="58"/>
      <c r="M58" s="58"/>
      <c r="N58" s="58"/>
      <c r="O58" s="58"/>
      <c r="P58" s="58"/>
      <c r="Q58" s="58"/>
      <c r="R58" s="58"/>
    </row>
    <row r="59" spans="1:18" x14ac:dyDescent="0.3">
      <c r="A59" s="149">
        <v>50</v>
      </c>
      <c r="B59" s="60"/>
      <c r="C59" s="64"/>
      <c r="D59" s="64"/>
      <c r="E59" s="184" t="s">
        <v>247</v>
      </c>
      <c r="F59" s="63"/>
      <c r="G59" s="65"/>
      <c r="H59" s="64"/>
      <c r="I59" s="58"/>
      <c r="J59" s="58"/>
      <c r="K59" s="58"/>
      <c r="L59" s="58"/>
      <c r="M59" s="58"/>
      <c r="N59" s="58"/>
      <c r="O59" s="58"/>
      <c r="P59" s="58"/>
      <c r="Q59" s="58"/>
      <c r="R59" s="58"/>
    </row>
    <row r="60" spans="1:18" x14ac:dyDescent="0.3">
      <c r="A60" s="149">
        <v>51</v>
      </c>
      <c r="B60" s="60"/>
      <c r="C60" s="64"/>
      <c r="D60" s="64"/>
      <c r="E60" s="184" t="s">
        <v>247</v>
      </c>
      <c r="F60" s="63"/>
      <c r="G60" s="65"/>
      <c r="H60" s="64"/>
      <c r="I60" s="58"/>
      <c r="J60" s="58"/>
      <c r="K60" s="58"/>
      <c r="L60" s="58"/>
      <c r="M60" s="58"/>
      <c r="N60" s="58"/>
      <c r="O60" s="58"/>
      <c r="P60" s="58"/>
      <c r="Q60" s="58"/>
      <c r="R60" s="58"/>
    </row>
    <row r="61" spans="1:18" x14ac:dyDescent="0.3">
      <c r="A61" s="149">
        <v>52</v>
      </c>
      <c r="B61" s="60"/>
      <c r="C61" s="64"/>
      <c r="D61" s="64"/>
      <c r="E61" s="184" t="s">
        <v>247</v>
      </c>
      <c r="F61" s="63"/>
      <c r="G61" s="65"/>
      <c r="H61" s="64"/>
      <c r="I61" s="58"/>
      <c r="J61" s="58"/>
      <c r="K61" s="58"/>
      <c r="L61" s="58"/>
      <c r="M61" s="58"/>
      <c r="N61" s="58"/>
      <c r="O61" s="58"/>
      <c r="P61" s="58"/>
      <c r="Q61" s="58"/>
      <c r="R61" s="58"/>
    </row>
    <row r="62" spans="1:18" x14ac:dyDescent="0.3">
      <c r="A62" s="149">
        <v>53</v>
      </c>
      <c r="B62" s="60"/>
      <c r="C62" s="64"/>
      <c r="D62" s="64"/>
      <c r="E62" s="184" t="s">
        <v>247</v>
      </c>
      <c r="F62" s="63"/>
      <c r="G62" s="65"/>
      <c r="H62" s="64"/>
      <c r="I62" s="58"/>
      <c r="J62" s="58"/>
      <c r="K62" s="58"/>
      <c r="L62" s="58"/>
      <c r="M62" s="58"/>
      <c r="N62" s="58"/>
      <c r="O62" s="58"/>
      <c r="P62" s="58"/>
      <c r="Q62" s="58"/>
      <c r="R62" s="58"/>
    </row>
    <row r="63" spans="1:18" x14ac:dyDescent="0.3">
      <c r="A63" s="149">
        <v>54</v>
      </c>
      <c r="B63" s="60"/>
      <c r="C63" s="64"/>
      <c r="D63" s="64"/>
      <c r="E63" s="184" t="s">
        <v>247</v>
      </c>
      <c r="F63" s="63"/>
      <c r="G63" s="65"/>
      <c r="H63" s="64"/>
      <c r="I63" s="58"/>
      <c r="J63" s="58"/>
      <c r="K63" s="58"/>
      <c r="L63" s="58"/>
      <c r="M63" s="58"/>
      <c r="N63" s="58"/>
      <c r="O63" s="58"/>
      <c r="P63" s="58"/>
      <c r="Q63" s="58"/>
      <c r="R63" s="58"/>
    </row>
    <row r="64" spans="1:18" x14ac:dyDescent="0.3">
      <c r="A64" s="149">
        <v>55</v>
      </c>
      <c r="B64" s="60"/>
      <c r="C64" s="64"/>
      <c r="D64" s="64"/>
      <c r="E64" s="184" t="s">
        <v>247</v>
      </c>
      <c r="F64" s="63"/>
      <c r="G64" s="65"/>
      <c r="H64" s="64"/>
      <c r="I64" s="58"/>
      <c r="J64" s="58"/>
      <c r="K64" s="58"/>
      <c r="L64" s="58"/>
      <c r="M64" s="58"/>
      <c r="N64" s="58"/>
      <c r="O64" s="58"/>
      <c r="P64" s="58"/>
      <c r="Q64" s="58"/>
      <c r="R64" s="58"/>
    </row>
    <row r="65" spans="1:18" x14ac:dyDescent="0.3">
      <c r="A65" s="149">
        <v>56</v>
      </c>
      <c r="B65" s="60"/>
      <c r="C65" s="64"/>
      <c r="D65" s="64"/>
      <c r="E65" s="184" t="s">
        <v>247</v>
      </c>
      <c r="F65" s="63"/>
      <c r="G65" s="65"/>
      <c r="H65" s="64"/>
      <c r="I65" s="58"/>
      <c r="J65" s="58"/>
      <c r="K65" s="58"/>
      <c r="L65" s="58"/>
      <c r="M65" s="58"/>
      <c r="N65" s="58"/>
      <c r="O65" s="58"/>
      <c r="P65" s="58"/>
      <c r="Q65" s="58"/>
      <c r="R65" s="58"/>
    </row>
    <row r="66" spans="1:18" x14ac:dyDescent="0.3">
      <c r="A66" s="149">
        <v>57</v>
      </c>
      <c r="B66" s="60"/>
      <c r="C66" s="64"/>
      <c r="D66" s="64"/>
      <c r="E66" s="184" t="s">
        <v>247</v>
      </c>
      <c r="F66" s="63"/>
      <c r="G66" s="65"/>
      <c r="H66" s="64"/>
      <c r="I66" s="58"/>
      <c r="J66" s="58"/>
      <c r="K66" s="58"/>
      <c r="L66" s="58"/>
      <c r="M66" s="58"/>
      <c r="N66" s="58"/>
      <c r="O66" s="58"/>
      <c r="P66" s="58"/>
      <c r="Q66" s="58"/>
      <c r="R66" s="58"/>
    </row>
    <row r="67" spans="1:18" x14ac:dyDescent="0.3">
      <c r="A67" s="149">
        <v>58</v>
      </c>
      <c r="B67" s="60"/>
      <c r="C67" s="64"/>
      <c r="D67" s="64"/>
      <c r="E67" s="184" t="s">
        <v>247</v>
      </c>
      <c r="F67" s="63"/>
      <c r="G67" s="65"/>
      <c r="H67" s="64"/>
      <c r="I67" s="58"/>
      <c r="J67" s="58"/>
      <c r="K67" s="58"/>
      <c r="L67" s="58"/>
      <c r="M67" s="58"/>
      <c r="N67" s="58"/>
      <c r="O67" s="58"/>
      <c r="P67" s="58"/>
      <c r="Q67" s="58"/>
      <c r="R67" s="58"/>
    </row>
    <row r="68" spans="1:18" x14ac:dyDescent="0.3">
      <c r="A68" s="149">
        <v>59</v>
      </c>
      <c r="B68" s="60"/>
      <c r="C68" s="64"/>
      <c r="D68" s="64"/>
      <c r="E68" s="184" t="s">
        <v>247</v>
      </c>
      <c r="F68" s="63"/>
      <c r="G68" s="65"/>
      <c r="H68" s="64"/>
      <c r="I68" s="58"/>
      <c r="J68" s="58"/>
      <c r="K68" s="58"/>
      <c r="L68" s="58"/>
      <c r="M68" s="58"/>
      <c r="N68" s="58"/>
      <c r="O68" s="58"/>
      <c r="P68" s="58"/>
      <c r="Q68" s="58"/>
      <c r="R68" s="58"/>
    </row>
    <row r="69" spans="1:18" x14ac:dyDescent="0.3">
      <c r="A69" s="149">
        <v>60</v>
      </c>
      <c r="B69" s="60"/>
      <c r="C69" s="64"/>
      <c r="D69" s="64"/>
      <c r="E69" s="184" t="s">
        <v>247</v>
      </c>
      <c r="F69" s="63"/>
      <c r="G69" s="65"/>
      <c r="H69" s="64"/>
      <c r="I69" s="58"/>
      <c r="J69" s="58"/>
      <c r="K69" s="58"/>
      <c r="L69" s="58"/>
      <c r="M69" s="58"/>
      <c r="N69" s="58"/>
      <c r="O69" s="58"/>
      <c r="P69" s="58"/>
      <c r="Q69" s="58"/>
      <c r="R69" s="58"/>
    </row>
    <row r="70" spans="1:18" x14ac:dyDescent="0.3">
      <c r="A70" s="149">
        <v>61</v>
      </c>
      <c r="B70" s="60"/>
      <c r="C70" s="64"/>
      <c r="D70" s="64"/>
      <c r="E70" s="184" t="s">
        <v>247</v>
      </c>
      <c r="F70" s="63"/>
      <c r="G70" s="65"/>
      <c r="H70" s="64"/>
      <c r="I70" s="58"/>
      <c r="J70" s="58"/>
      <c r="K70" s="58"/>
      <c r="L70" s="58"/>
      <c r="M70" s="58"/>
      <c r="N70" s="58"/>
      <c r="O70" s="58"/>
      <c r="P70" s="58"/>
      <c r="Q70" s="58"/>
      <c r="R70" s="58"/>
    </row>
    <row r="71" spans="1:18" x14ac:dyDescent="0.3">
      <c r="A71" s="149">
        <v>62</v>
      </c>
      <c r="B71" s="60"/>
      <c r="C71" s="64"/>
      <c r="D71" s="64"/>
      <c r="E71" s="184" t="s">
        <v>247</v>
      </c>
      <c r="F71" s="63"/>
      <c r="G71" s="65"/>
      <c r="H71" s="64"/>
      <c r="I71" s="58"/>
      <c r="J71" s="58"/>
      <c r="K71" s="58"/>
      <c r="L71" s="58"/>
      <c r="M71" s="58"/>
      <c r="N71" s="58"/>
      <c r="O71" s="58"/>
      <c r="P71" s="58"/>
      <c r="Q71" s="58"/>
      <c r="R71" s="58"/>
    </row>
    <row r="72" spans="1:18" x14ac:dyDescent="0.3">
      <c r="A72" s="149">
        <v>63</v>
      </c>
      <c r="B72" s="60"/>
      <c r="C72" s="64"/>
      <c r="D72" s="64"/>
      <c r="E72" s="184" t="s">
        <v>247</v>
      </c>
      <c r="F72" s="63"/>
      <c r="G72" s="65"/>
      <c r="H72" s="64"/>
      <c r="I72" s="58"/>
      <c r="J72" s="58"/>
      <c r="K72" s="58"/>
      <c r="L72" s="58"/>
      <c r="M72" s="58"/>
      <c r="N72" s="58"/>
      <c r="O72" s="58"/>
      <c r="P72" s="58"/>
      <c r="Q72" s="58"/>
      <c r="R72" s="58"/>
    </row>
    <row r="73" spans="1:18" x14ac:dyDescent="0.3">
      <c r="A73" s="149">
        <v>64</v>
      </c>
      <c r="B73" s="60"/>
      <c r="C73" s="64"/>
      <c r="D73" s="64"/>
      <c r="E73" s="184" t="s">
        <v>247</v>
      </c>
      <c r="F73" s="63"/>
      <c r="G73" s="65"/>
      <c r="H73" s="64"/>
      <c r="I73" s="58"/>
      <c r="J73" s="58"/>
      <c r="K73" s="58"/>
      <c r="L73" s="58"/>
      <c r="M73" s="58"/>
      <c r="N73" s="58"/>
      <c r="O73" s="58"/>
      <c r="P73" s="58"/>
      <c r="Q73" s="58"/>
      <c r="R73" s="58"/>
    </row>
    <row r="74" spans="1:18" x14ac:dyDescent="0.3">
      <c r="A74" s="149">
        <v>65</v>
      </c>
      <c r="B74" s="60"/>
      <c r="C74" s="64"/>
      <c r="D74" s="64"/>
      <c r="E74" s="184" t="s">
        <v>247</v>
      </c>
      <c r="F74" s="63"/>
      <c r="G74" s="65"/>
      <c r="H74" s="64"/>
      <c r="I74" s="58"/>
      <c r="J74" s="58"/>
      <c r="K74" s="58"/>
      <c r="L74" s="58"/>
      <c r="M74" s="58"/>
      <c r="N74" s="58"/>
      <c r="O74" s="58"/>
      <c r="P74" s="58"/>
      <c r="Q74" s="58"/>
      <c r="R74" s="58"/>
    </row>
    <row r="75" spans="1:18" x14ac:dyDescent="0.3">
      <c r="A75" s="149">
        <v>66</v>
      </c>
      <c r="B75" s="60"/>
      <c r="C75" s="64"/>
      <c r="D75" s="64"/>
      <c r="E75" s="184" t="s">
        <v>247</v>
      </c>
      <c r="F75" s="63"/>
      <c r="G75" s="65"/>
      <c r="H75" s="64"/>
      <c r="I75" s="58"/>
      <c r="J75" s="58"/>
      <c r="K75" s="58"/>
      <c r="L75" s="58"/>
      <c r="M75" s="58"/>
      <c r="N75" s="58"/>
      <c r="O75" s="58"/>
      <c r="P75" s="58"/>
      <c r="Q75" s="58"/>
      <c r="R75" s="58"/>
    </row>
    <row r="76" spans="1:18" x14ac:dyDescent="0.3">
      <c r="A76" s="149">
        <v>67</v>
      </c>
      <c r="B76" s="60"/>
      <c r="C76" s="64"/>
      <c r="D76" s="64"/>
      <c r="E76" s="184" t="s">
        <v>247</v>
      </c>
      <c r="F76" s="63"/>
      <c r="G76" s="65"/>
      <c r="H76" s="64"/>
      <c r="I76" s="58"/>
      <c r="J76" s="58"/>
      <c r="K76" s="58"/>
      <c r="L76" s="58"/>
      <c r="M76" s="58"/>
      <c r="N76" s="58"/>
      <c r="O76" s="58"/>
      <c r="P76" s="58"/>
      <c r="Q76" s="58"/>
      <c r="R76" s="58"/>
    </row>
    <row r="77" spans="1:18" x14ac:dyDescent="0.3">
      <c r="A77" s="149">
        <v>68</v>
      </c>
      <c r="B77" s="60"/>
      <c r="C77" s="64"/>
      <c r="D77" s="64"/>
      <c r="E77" s="184" t="s">
        <v>247</v>
      </c>
      <c r="F77" s="63"/>
      <c r="G77" s="65"/>
      <c r="H77" s="64"/>
      <c r="I77" s="58"/>
      <c r="J77" s="58"/>
      <c r="K77" s="58"/>
      <c r="L77" s="58"/>
      <c r="M77" s="58"/>
      <c r="N77" s="58"/>
      <c r="O77" s="58"/>
      <c r="P77" s="58"/>
      <c r="Q77" s="58"/>
      <c r="R77" s="58"/>
    </row>
    <row r="78" spans="1:18" x14ac:dyDescent="0.3">
      <c r="A78" s="149">
        <v>69</v>
      </c>
      <c r="B78" s="60"/>
      <c r="C78" s="64"/>
      <c r="D78" s="64"/>
      <c r="E78" s="184" t="s">
        <v>247</v>
      </c>
      <c r="F78" s="63"/>
      <c r="G78" s="65"/>
      <c r="H78" s="64"/>
      <c r="I78" s="58"/>
      <c r="J78" s="58"/>
      <c r="K78" s="58"/>
      <c r="L78" s="58"/>
      <c r="M78" s="58"/>
      <c r="N78" s="58"/>
      <c r="O78" s="58"/>
      <c r="P78" s="58"/>
      <c r="Q78" s="58"/>
      <c r="R78" s="58"/>
    </row>
    <row r="79" spans="1:18" x14ac:dyDescent="0.3">
      <c r="A79" s="149">
        <v>70</v>
      </c>
      <c r="B79" s="60"/>
      <c r="C79" s="64"/>
      <c r="D79" s="64"/>
      <c r="E79" s="184" t="s">
        <v>247</v>
      </c>
      <c r="F79" s="63"/>
      <c r="G79" s="65"/>
      <c r="H79" s="64"/>
      <c r="I79" s="58"/>
      <c r="J79" s="58"/>
      <c r="K79" s="58"/>
      <c r="L79" s="58"/>
      <c r="M79" s="58"/>
      <c r="N79" s="58"/>
      <c r="O79" s="58"/>
      <c r="P79" s="58"/>
      <c r="Q79" s="58"/>
      <c r="R79" s="58"/>
    </row>
    <row r="80" spans="1:18" x14ac:dyDescent="0.3">
      <c r="A80" s="149">
        <v>71</v>
      </c>
      <c r="B80" s="60"/>
      <c r="C80" s="64"/>
      <c r="D80" s="64"/>
      <c r="E80" s="184" t="s">
        <v>247</v>
      </c>
      <c r="F80" s="63"/>
      <c r="G80" s="65"/>
      <c r="H80" s="64"/>
      <c r="I80" s="58"/>
      <c r="J80" s="58"/>
      <c r="K80" s="58"/>
      <c r="L80" s="58"/>
      <c r="M80" s="58"/>
      <c r="N80" s="58"/>
      <c r="O80" s="58"/>
      <c r="P80" s="58"/>
      <c r="Q80" s="58"/>
      <c r="R80" s="58"/>
    </row>
    <row r="81" spans="1:18" x14ac:dyDescent="0.3">
      <c r="A81" s="149">
        <v>72</v>
      </c>
      <c r="B81" s="60"/>
      <c r="C81" s="64"/>
      <c r="D81" s="64"/>
      <c r="E81" s="184" t="s">
        <v>247</v>
      </c>
      <c r="F81" s="63"/>
      <c r="G81" s="65"/>
      <c r="H81" s="64"/>
      <c r="I81" s="58"/>
      <c r="J81" s="58"/>
      <c r="K81" s="58"/>
      <c r="L81" s="58"/>
      <c r="M81" s="58"/>
      <c r="N81" s="58"/>
      <c r="O81" s="58"/>
      <c r="P81" s="58"/>
      <c r="Q81" s="58"/>
      <c r="R81" s="58"/>
    </row>
    <row r="82" spans="1:18" x14ac:dyDescent="0.3">
      <c r="A82" s="149">
        <v>73</v>
      </c>
      <c r="B82" s="60"/>
      <c r="C82" s="64"/>
      <c r="D82" s="64"/>
      <c r="E82" s="184" t="s">
        <v>247</v>
      </c>
      <c r="F82" s="63"/>
      <c r="G82" s="65"/>
      <c r="H82" s="64"/>
      <c r="I82" s="58"/>
      <c r="J82" s="58"/>
      <c r="K82" s="58"/>
      <c r="L82" s="58"/>
      <c r="M82" s="58"/>
      <c r="N82" s="58"/>
      <c r="O82" s="58"/>
      <c r="P82" s="58"/>
      <c r="Q82" s="58"/>
      <c r="R82" s="58"/>
    </row>
    <row r="83" spans="1:18" x14ac:dyDescent="0.3">
      <c r="A83" s="149">
        <v>74</v>
      </c>
      <c r="B83" s="60"/>
      <c r="C83" s="64"/>
      <c r="D83" s="64"/>
      <c r="E83" s="184" t="s">
        <v>247</v>
      </c>
      <c r="F83" s="63"/>
      <c r="G83" s="65"/>
      <c r="H83" s="64"/>
      <c r="I83" s="58"/>
      <c r="J83" s="58"/>
      <c r="K83" s="58"/>
      <c r="L83" s="58"/>
      <c r="M83" s="58"/>
      <c r="N83" s="58"/>
      <c r="O83" s="58"/>
      <c r="P83" s="58"/>
      <c r="Q83" s="58"/>
      <c r="R83" s="58"/>
    </row>
    <row r="84" spans="1:18" x14ac:dyDescent="0.3">
      <c r="A84" s="149">
        <v>75</v>
      </c>
      <c r="B84" s="60"/>
      <c r="C84" s="64"/>
      <c r="D84" s="64"/>
      <c r="E84" s="184" t="s">
        <v>247</v>
      </c>
      <c r="F84" s="63"/>
      <c r="G84" s="65"/>
      <c r="H84" s="64"/>
      <c r="I84" s="58"/>
      <c r="J84" s="58"/>
      <c r="K84" s="58"/>
      <c r="L84" s="58"/>
      <c r="M84" s="58"/>
      <c r="N84" s="58"/>
      <c r="O84" s="58"/>
      <c r="P84" s="58"/>
      <c r="Q84" s="58"/>
      <c r="R84" s="58"/>
    </row>
    <row r="85" spans="1:18" x14ac:dyDescent="0.3">
      <c r="A85" s="149">
        <v>76</v>
      </c>
      <c r="B85" s="60"/>
      <c r="C85" s="64"/>
      <c r="D85" s="64"/>
      <c r="E85" s="184" t="s">
        <v>247</v>
      </c>
      <c r="F85" s="63"/>
      <c r="G85" s="65"/>
      <c r="H85" s="64"/>
      <c r="I85" s="58"/>
      <c r="J85" s="58"/>
      <c r="K85" s="58"/>
      <c r="L85" s="58"/>
      <c r="M85" s="58"/>
      <c r="N85" s="58"/>
      <c r="O85" s="58"/>
      <c r="P85" s="58"/>
      <c r="Q85" s="58"/>
      <c r="R85" s="58"/>
    </row>
    <row r="86" spans="1:18" x14ac:dyDescent="0.3">
      <c r="A86" s="149">
        <v>77</v>
      </c>
      <c r="B86" s="60"/>
      <c r="C86" s="64"/>
      <c r="D86" s="64"/>
      <c r="E86" s="184" t="s">
        <v>247</v>
      </c>
      <c r="F86" s="63"/>
      <c r="G86" s="65"/>
      <c r="H86" s="64"/>
      <c r="I86" s="58"/>
      <c r="J86" s="58"/>
      <c r="K86" s="58"/>
      <c r="L86" s="58"/>
      <c r="M86" s="58"/>
      <c r="N86" s="58"/>
      <c r="O86" s="58"/>
      <c r="P86" s="58"/>
      <c r="Q86" s="58"/>
      <c r="R86" s="58"/>
    </row>
    <row r="87" spans="1:18" x14ac:dyDescent="0.3">
      <c r="A87" s="149">
        <v>78</v>
      </c>
      <c r="B87" s="60"/>
      <c r="C87" s="64"/>
      <c r="D87" s="64"/>
      <c r="E87" s="184" t="s">
        <v>247</v>
      </c>
      <c r="F87" s="63"/>
      <c r="G87" s="65"/>
      <c r="H87" s="64"/>
      <c r="I87" s="58"/>
      <c r="J87" s="58"/>
      <c r="K87" s="58"/>
      <c r="L87" s="58"/>
      <c r="M87" s="58"/>
      <c r="N87" s="58"/>
      <c r="O87" s="58"/>
      <c r="P87" s="58"/>
      <c r="Q87" s="58"/>
      <c r="R87" s="58"/>
    </row>
    <row r="88" spans="1:18" x14ac:dyDescent="0.3">
      <c r="A88" s="149">
        <v>79</v>
      </c>
      <c r="B88" s="60"/>
      <c r="C88" s="64"/>
      <c r="D88" s="64"/>
      <c r="E88" s="184" t="s">
        <v>247</v>
      </c>
      <c r="F88" s="63"/>
      <c r="G88" s="65"/>
      <c r="H88" s="64"/>
      <c r="I88" s="58"/>
      <c r="J88" s="58"/>
      <c r="K88" s="58"/>
      <c r="L88" s="58"/>
      <c r="M88" s="58"/>
      <c r="N88" s="58"/>
      <c r="O88" s="58"/>
      <c r="P88" s="58"/>
      <c r="Q88" s="58"/>
      <c r="R88" s="58"/>
    </row>
    <row r="89" spans="1:18" x14ac:dyDescent="0.3">
      <c r="A89" s="149">
        <v>80</v>
      </c>
      <c r="B89" s="60"/>
      <c r="C89" s="64"/>
      <c r="D89" s="64"/>
      <c r="E89" s="184" t="s">
        <v>247</v>
      </c>
      <c r="F89" s="63"/>
      <c r="G89" s="65"/>
      <c r="H89" s="64"/>
      <c r="I89" s="58"/>
      <c r="J89" s="58"/>
      <c r="K89" s="58"/>
      <c r="L89" s="58"/>
      <c r="M89" s="58"/>
      <c r="N89" s="58"/>
      <c r="O89" s="58"/>
      <c r="P89" s="58"/>
      <c r="Q89" s="58"/>
      <c r="R89" s="58"/>
    </row>
    <row r="90" spans="1:18" x14ac:dyDescent="0.3">
      <c r="A90" s="149">
        <v>81</v>
      </c>
      <c r="B90" s="60"/>
      <c r="C90" s="64"/>
      <c r="D90" s="64"/>
      <c r="E90" s="184" t="s">
        <v>247</v>
      </c>
      <c r="F90" s="63"/>
      <c r="G90" s="65"/>
      <c r="H90" s="64"/>
      <c r="I90" s="58"/>
      <c r="J90" s="58"/>
      <c r="K90" s="58"/>
      <c r="L90" s="58"/>
      <c r="M90" s="58"/>
      <c r="N90" s="58"/>
      <c r="O90" s="58"/>
      <c r="P90" s="58"/>
      <c r="Q90" s="58"/>
      <c r="R90" s="58"/>
    </row>
    <row r="91" spans="1:18" x14ac:dyDescent="0.3">
      <c r="A91" s="149">
        <v>82</v>
      </c>
      <c r="B91" s="60"/>
      <c r="C91" s="64"/>
      <c r="D91" s="64"/>
      <c r="E91" s="184" t="s">
        <v>247</v>
      </c>
      <c r="F91" s="63"/>
      <c r="G91" s="65"/>
      <c r="H91" s="64"/>
      <c r="I91" s="58"/>
      <c r="J91" s="58"/>
      <c r="K91" s="58"/>
      <c r="L91" s="58"/>
      <c r="M91" s="58"/>
      <c r="N91" s="58"/>
      <c r="O91" s="58"/>
      <c r="P91" s="58"/>
      <c r="Q91" s="58"/>
      <c r="R91" s="58"/>
    </row>
    <row r="92" spans="1:18" x14ac:dyDescent="0.3">
      <c r="A92" s="149">
        <v>83</v>
      </c>
      <c r="B92" s="60"/>
      <c r="C92" s="64"/>
      <c r="D92" s="64"/>
      <c r="E92" s="184" t="s">
        <v>247</v>
      </c>
      <c r="F92" s="63"/>
      <c r="G92" s="65"/>
      <c r="H92" s="64"/>
      <c r="I92" s="58"/>
      <c r="J92" s="58"/>
      <c r="K92" s="58"/>
      <c r="L92" s="58"/>
      <c r="M92" s="58"/>
      <c r="N92" s="58"/>
      <c r="O92" s="58"/>
      <c r="P92" s="58"/>
      <c r="Q92" s="58"/>
      <c r="R92" s="58"/>
    </row>
    <row r="93" spans="1:18" x14ac:dyDescent="0.3">
      <c r="A93" s="149">
        <v>84</v>
      </c>
      <c r="B93" s="60"/>
      <c r="C93" s="64"/>
      <c r="D93" s="64"/>
      <c r="E93" s="184" t="s">
        <v>247</v>
      </c>
      <c r="F93" s="63"/>
      <c r="G93" s="65"/>
      <c r="H93" s="64"/>
      <c r="I93" s="58"/>
      <c r="J93" s="58"/>
      <c r="K93" s="58"/>
      <c r="L93" s="58"/>
      <c r="M93" s="58"/>
      <c r="N93" s="58"/>
      <c r="O93" s="58"/>
      <c r="P93" s="58"/>
      <c r="Q93" s="58"/>
      <c r="R93" s="58"/>
    </row>
    <row r="94" spans="1:18" x14ac:dyDescent="0.3">
      <c r="A94" s="149">
        <v>85</v>
      </c>
      <c r="B94" s="60"/>
      <c r="C94" s="64"/>
      <c r="D94" s="64"/>
      <c r="E94" s="184" t="s">
        <v>247</v>
      </c>
      <c r="F94" s="63"/>
      <c r="G94" s="65"/>
      <c r="H94" s="64"/>
      <c r="I94" s="58"/>
      <c r="J94" s="58"/>
      <c r="K94" s="58"/>
      <c r="L94" s="58"/>
      <c r="M94" s="58"/>
      <c r="N94" s="58"/>
      <c r="O94" s="58"/>
      <c r="P94" s="58"/>
      <c r="Q94" s="58"/>
      <c r="R94" s="58"/>
    </row>
    <row r="95" spans="1:18" x14ac:dyDescent="0.3">
      <c r="A95" s="149">
        <v>86</v>
      </c>
      <c r="B95" s="60"/>
      <c r="C95" s="64"/>
      <c r="D95" s="64"/>
      <c r="E95" s="184" t="s">
        <v>247</v>
      </c>
      <c r="F95" s="63"/>
      <c r="G95" s="65"/>
      <c r="H95" s="64"/>
      <c r="I95" s="58"/>
      <c r="J95" s="58"/>
      <c r="K95" s="58"/>
      <c r="L95" s="58"/>
      <c r="M95" s="58"/>
      <c r="N95" s="58"/>
      <c r="O95" s="58"/>
      <c r="P95" s="58"/>
      <c r="Q95" s="58"/>
      <c r="R95" s="58"/>
    </row>
    <row r="96" spans="1:18" x14ac:dyDescent="0.3">
      <c r="A96" s="149">
        <v>87</v>
      </c>
      <c r="B96" s="60"/>
      <c r="C96" s="64"/>
      <c r="D96" s="64"/>
      <c r="E96" s="184" t="s">
        <v>247</v>
      </c>
      <c r="F96" s="63"/>
      <c r="G96" s="65"/>
      <c r="H96" s="64"/>
      <c r="I96" s="58"/>
      <c r="J96" s="58"/>
      <c r="K96" s="58"/>
      <c r="L96" s="58"/>
      <c r="M96" s="58"/>
      <c r="N96" s="58"/>
      <c r="O96" s="58"/>
      <c r="P96" s="58"/>
      <c r="Q96" s="58"/>
      <c r="R96" s="58"/>
    </row>
    <row r="97" spans="1:18" x14ac:dyDescent="0.3">
      <c r="A97" s="149">
        <v>88</v>
      </c>
      <c r="B97" s="60"/>
      <c r="C97" s="64"/>
      <c r="D97" s="64"/>
      <c r="E97" s="184" t="s">
        <v>247</v>
      </c>
      <c r="F97" s="63"/>
      <c r="G97" s="65"/>
      <c r="H97" s="64"/>
      <c r="I97" s="58"/>
      <c r="J97" s="58"/>
      <c r="K97" s="58"/>
      <c r="L97" s="58"/>
      <c r="M97" s="58"/>
      <c r="N97" s="58"/>
      <c r="O97" s="58"/>
      <c r="P97" s="58"/>
      <c r="Q97" s="58"/>
      <c r="R97" s="58"/>
    </row>
    <row r="98" spans="1:18" x14ac:dyDescent="0.3">
      <c r="A98" s="149">
        <v>89</v>
      </c>
      <c r="B98" s="60"/>
      <c r="C98" s="64"/>
      <c r="D98" s="64"/>
      <c r="E98" s="184" t="s">
        <v>247</v>
      </c>
      <c r="F98" s="63"/>
      <c r="G98" s="65"/>
      <c r="H98" s="64"/>
      <c r="I98" s="58"/>
      <c r="J98" s="58"/>
      <c r="K98" s="58"/>
      <c r="L98" s="58"/>
      <c r="M98" s="58"/>
      <c r="N98" s="58"/>
      <c r="O98" s="58"/>
      <c r="P98" s="58"/>
      <c r="Q98" s="58"/>
      <c r="R98" s="58"/>
    </row>
    <row r="99" spans="1:18" x14ac:dyDescent="0.3">
      <c r="A99" s="149">
        <v>90</v>
      </c>
      <c r="B99" s="60"/>
      <c r="C99" s="64"/>
      <c r="D99" s="64"/>
      <c r="E99" s="184" t="s">
        <v>247</v>
      </c>
      <c r="F99" s="63"/>
      <c r="G99" s="65"/>
      <c r="H99" s="64"/>
      <c r="I99" s="58"/>
      <c r="J99" s="58"/>
      <c r="K99" s="58"/>
      <c r="L99" s="58"/>
      <c r="M99" s="58"/>
      <c r="N99" s="58"/>
      <c r="O99" s="58"/>
      <c r="P99" s="58"/>
      <c r="Q99" s="58"/>
      <c r="R99" s="58"/>
    </row>
    <row r="100" spans="1:18" x14ac:dyDescent="0.3">
      <c r="A100" s="149">
        <v>91</v>
      </c>
      <c r="B100" s="60"/>
      <c r="C100" s="64"/>
      <c r="D100" s="64"/>
      <c r="E100" s="184" t="s">
        <v>247</v>
      </c>
      <c r="F100" s="63"/>
      <c r="G100" s="65"/>
      <c r="H100" s="64"/>
      <c r="I100" s="58"/>
      <c r="J100" s="58"/>
      <c r="K100" s="58"/>
      <c r="L100" s="58"/>
      <c r="M100" s="58"/>
      <c r="N100" s="58"/>
      <c r="O100" s="58"/>
      <c r="P100" s="58"/>
      <c r="Q100" s="58"/>
      <c r="R100" s="58"/>
    </row>
    <row r="101" spans="1:18" x14ac:dyDescent="0.3">
      <c r="A101" s="149">
        <v>92</v>
      </c>
      <c r="B101" s="60"/>
      <c r="C101" s="64"/>
      <c r="D101" s="64"/>
      <c r="E101" s="184" t="s">
        <v>247</v>
      </c>
      <c r="F101" s="63"/>
      <c r="G101" s="65"/>
      <c r="H101" s="64"/>
      <c r="I101" s="58"/>
      <c r="J101" s="58"/>
      <c r="K101" s="58"/>
      <c r="L101" s="58"/>
      <c r="M101" s="58"/>
      <c r="N101" s="58"/>
      <c r="O101" s="58"/>
      <c r="P101" s="58"/>
      <c r="Q101" s="58"/>
      <c r="R101" s="58"/>
    </row>
    <row r="102" spans="1:18" x14ac:dyDescent="0.3">
      <c r="A102" s="149">
        <v>93</v>
      </c>
      <c r="B102" s="60"/>
      <c r="C102" s="64"/>
      <c r="D102" s="64"/>
      <c r="E102" s="184" t="s">
        <v>247</v>
      </c>
      <c r="F102" s="63"/>
      <c r="G102" s="65"/>
      <c r="H102" s="64"/>
      <c r="I102" s="58"/>
      <c r="J102" s="58"/>
      <c r="K102" s="58"/>
      <c r="L102" s="58"/>
      <c r="M102" s="58"/>
      <c r="N102" s="58"/>
      <c r="O102" s="58"/>
      <c r="P102" s="58"/>
      <c r="Q102" s="58"/>
      <c r="R102" s="58"/>
    </row>
    <row r="103" spans="1:18" x14ac:dyDescent="0.3">
      <c r="A103" s="149">
        <v>94</v>
      </c>
      <c r="B103" s="60"/>
      <c r="C103" s="64"/>
      <c r="D103" s="64"/>
      <c r="E103" s="184" t="s">
        <v>247</v>
      </c>
      <c r="F103" s="63"/>
      <c r="G103" s="65"/>
      <c r="H103" s="64"/>
      <c r="I103" s="58"/>
      <c r="J103" s="58"/>
      <c r="K103" s="58"/>
      <c r="L103" s="58"/>
      <c r="M103" s="58"/>
      <c r="N103" s="58"/>
      <c r="O103" s="58"/>
      <c r="P103" s="58"/>
      <c r="Q103" s="58"/>
      <c r="R103" s="58"/>
    </row>
    <row r="104" spans="1:18" x14ac:dyDescent="0.3">
      <c r="A104" s="149">
        <v>95</v>
      </c>
      <c r="B104" s="60"/>
      <c r="C104" s="64"/>
      <c r="D104" s="64"/>
      <c r="E104" s="184" t="s">
        <v>247</v>
      </c>
      <c r="F104" s="63"/>
      <c r="G104" s="65"/>
      <c r="H104" s="64"/>
      <c r="I104" s="58"/>
      <c r="J104" s="58"/>
      <c r="K104" s="58"/>
      <c r="L104" s="58"/>
      <c r="M104" s="58"/>
      <c r="N104" s="58"/>
      <c r="O104" s="58"/>
      <c r="P104" s="58"/>
      <c r="Q104" s="58"/>
      <c r="R104" s="58"/>
    </row>
    <row r="105" spans="1:18" x14ac:dyDescent="0.3">
      <c r="A105" s="149">
        <v>96</v>
      </c>
      <c r="B105" s="60"/>
      <c r="C105" s="64"/>
      <c r="D105" s="64"/>
      <c r="E105" s="184" t="s">
        <v>247</v>
      </c>
      <c r="F105" s="63"/>
      <c r="G105" s="65"/>
      <c r="H105" s="64"/>
      <c r="I105" s="58"/>
      <c r="J105" s="58"/>
      <c r="K105" s="58"/>
      <c r="L105" s="58"/>
      <c r="M105" s="58"/>
      <c r="N105" s="58"/>
      <c r="O105" s="58"/>
      <c r="P105" s="58"/>
      <c r="Q105" s="58"/>
      <c r="R105" s="58"/>
    </row>
    <row r="106" spans="1:18" x14ac:dyDescent="0.3">
      <c r="A106" s="149">
        <v>97</v>
      </c>
      <c r="B106" s="60"/>
      <c r="C106" s="64"/>
      <c r="D106" s="64"/>
      <c r="E106" s="184" t="s">
        <v>247</v>
      </c>
      <c r="F106" s="63"/>
      <c r="G106" s="65"/>
      <c r="H106" s="64"/>
      <c r="I106" s="58"/>
      <c r="J106" s="58"/>
      <c r="K106" s="58"/>
      <c r="L106" s="58"/>
      <c r="M106" s="58"/>
      <c r="N106" s="58"/>
      <c r="O106" s="58"/>
      <c r="P106" s="58"/>
      <c r="Q106" s="58"/>
      <c r="R106" s="58"/>
    </row>
    <row r="107" spans="1:18" x14ac:dyDescent="0.3">
      <c r="A107" s="149">
        <v>98</v>
      </c>
      <c r="B107" s="60"/>
      <c r="C107" s="64"/>
      <c r="D107" s="64"/>
      <c r="E107" s="184" t="s">
        <v>247</v>
      </c>
      <c r="F107" s="63"/>
      <c r="G107" s="65"/>
      <c r="H107" s="64"/>
      <c r="I107" s="58"/>
      <c r="J107" s="58"/>
      <c r="K107" s="58"/>
      <c r="L107" s="58"/>
      <c r="M107" s="58"/>
      <c r="N107" s="58"/>
      <c r="O107" s="58"/>
      <c r="P107" s="58"/>
      <c r="Q107" s="58"/>
      <c r="R107" s="58"/>
    </row>
    <row r="108" spans="1:18" x14ac:dyDescent="0.3">
      <c r="A108" s="149">
        <v>99</v>
      </c>
      <c r="B108" s="60"/>
      <c r="C108" s="64"/>
      <c r="D108" s="64"/>
      <c r="E108" s="184" t="s">
        <v>247</v>
      </c>
      <c r="F108" s="63"/>
      <c r="G108" s="65"/>
      <c r="H108" s="64"/>
      <c r="I108" s="58"/>
      <c r="J108" s="58"/>
      <c r="K108" s="58"/>
      <c r="L108" s="58"/>
      <c r="M108" s="58"/>
      <c r="N108" s="58"/>
      <c r="O108" s="58"/>
      <c r="P108" s="58"/>
      <c r="Q108" s="58"/>
      <c r="R108" s="58"/>
    </row>
    <row r="109" spans="1:18" x14ac:dyDescent="0.3">
      <c r="A109" s="149">
        <v>100</v>
      </c>
      <c r="B109" s="60"/>
      <c r="C109" s="64"/>
      <c r="D109" s="64"/>
      <c r="E109" s="184" t="s">
        <v>247</v>
      </c>
      <c r="F109" s="63"/>
      <c r="G109" s="65"/>
      <c r="H109" s="64"/>
      <c r="I109" s="58"/>
      <c r="J109" s="58"/>
      <c r="K109" s="58"/>
      <c r="L109" s="58"/>
      <c r="M109" s="58"/>
      <c r="N109" s="58"/>
      <c r="O109" s="58"/>
      <c r="P109" s="58"/>
      <c r="Q109" s="58"/>
      <c r="R109" s="58"/>
    </row>
  </sheetData>
  <mergeCells count="2">
    <mergeCell ref="B4:D4"/>
    <mergeCell ref="B6:D6"/>
  </mergeCells>
  <phoneticPr fontId="32" type="noConversion"/>
  <conditionalFormatting sqref="B14:B18 B20:B109">
    <cfRule type="expression" dxfId="7" priority="15" stopIfTrue="1">
      <formula>$T14&gt;1</formula>
    </cfRule>
  </conditionalFormatting>
  <conditionalFormatting sqref="B19">
    <cfRule type="expression" dxfId="6" priority="47" stopIfTrue="1">
      <formula>#REF!&gt;1</formula>
    </cfRule>
  </conditionalFormatting>
  <conditionalFormatting sqref="D10:D109 F10:G109">
    <cfRule type="expression" dxfId="5" priority="43" stopIfTrue="1">
      <formula>$C10&lt;&gt;$W$11</formula>
    </cfRule>
  </conditionalFormatting>
  <conditionalFormatting sqref="H10:H109">
    <cfRule type="expression" dxfId="4" priority="35" stopIfTrue="1">
      <formula>$C10&lt;&gt;$W$12</formula>
    </cfRule>
  </conditionalFormatting>
  <dataValidations count="16">
    <dataValidation type="decimal" allowBlank="1" showInputMessage="1" showErrorMessage="1" errorTitle="Out of Range" error="You must enter a value that is greater than zero and less than 8784 hours and in blue cells only. You must correct the current value before continuing." promptTitle="Operating Hours" prompt="Enter the annual operating hours of the primary destruction device, in hours" sqref="F10:F109" xr:uid="{99E85F0F-981B-4C00-8292-63BCD4C3A762}">
      <formula1>0</formula1>
      <formula2>8784</formula2>
    </dataValidation>
    <dataValidation type="list" allowBlank="1" showInputMessage="1" showErrorMessage="1" promptTitle="Reporting Destruction" prompt="Select to indicate whether gas is transported off-site or destroyed on-site." sqref="C10:C109" xr:uid="{DF3AFB59-880E-4D38-AFD7-8089BB6E968D}">
      <formula1>$W$11:$W$12</formula1>
    </dataValidation>
    <dataValidation type="decimal" showInputMessage="1" showErrorMessage="1" errorTitle="Invalid Entry" error="You have attempted to enter a value in a disabled (black) cell OR have entered a value that is out of range. Please enter values between 0-100 and in blue cells only." promptTitle="Primary Destruction Device DE%" prompt="Enter the destruction efficiency assumed for primary destruction device and used in Eq. 5 (parameter DE). Enter as a percentage between 0 - 100 (e.g. for 90%, enter &quot;90&quot;)." sqref="G10:G109" xr:uid="{EF86F471-564B-4DB4-9567-AD152998AAE3}">
      <formula1>0</formula1>
      <formula2>100</formula2>
    </dataValidation>
    <dataValidation type="custom" showInputMessage="1" showErrorMessage="1" errorTitle="Invalid Entry" error="You have entered a duplicate value or skipped a row. Please make sure to enter only unique values in this column and to fill out the table from top to bottom without skipping rows." promptTitle="Unit Name or ID" prompt="Enter the Unit Name or ID for the ventilation and degasification system destruction device or point of offsite transport" sqref="B14:B109" xr:uid="{B2256DFA-362B-4350-ACE2-4D6695E22F8B}">
      <formula1>AND(COUNTIF($B$10:$B$19,B14)&lt;=1,COUNTA($B$10:B14)=$A14)</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I10:I109" xr:uid="{82838835-B670-4D36-84E7-B4A3CF3003D2}">
      <formula1>IF(B10="",wbnav6,CMP)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R10:R109" xr:uid="{37C54806-ED35-432B-96CD-83FC9E257A35}">
      <formula1>IF($Q10="",#REF!,CMP)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K10:K109" xr:uid="{4E372F17-3491-45C4-A3E3-3EB9298464CD}">
      <formula1>IF($J10="",#REF!,CMP)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J10:J109" xr:uid="{F1AC3B5A-6894-4803-985D-5B9FA32BC5C6}">
      <formula1>IF($I10="",#REF!,CMP)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L10:L109" xr:uid="{B93CF2CA-5D58-40AF-B6BE-B398F25991D5}">
      <formula1>IF($K10="",#REF!,CMP)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M10:M109" xr:uid="{D95ABBFD-B36C-46FD-A6A9-01455AB72372}">
      <formula1>IF($L10="",#REF!,CMP)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N10:N109" xr:uid="{EE6389C8-CAC0-419F-AA4D-3B14809DB8A7}">
      <formula1>IF($M10="",#REF!,CMP)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O10:O109" xr:uid="{DDB8616A-481B-4F2A-A2DF-11F45061F299}">
      <formula1>IF($N10="",#REF!,CMP)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P10:P109" xr:uid="{26006097-3181-4855-9881-73ACB640A4FF}">
      <formula1>IF($O10="",#REF!,CMP)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Q10:Q109" xr:uid="{31B802B7-37BF-4429-9928-10D6A2CEA4E7}">
      <formula1>IF($P10="",#REF!,CMP)</formula1>
    </dataValidation>
    <dataValidation type="list" showInputMessage="1" showErrorMessage="1" errorTitle="Invalid Entry" error="Please select an option from the drop-down menu. Data is only required in blue cells." promptTitle="Offsite Transport" prompt="If the gas is transported offsite, select whether the gas is destroyed offsite" sqref="H10:H109" xr:uid="{0748BBB5-918E-4E4C-A8B5-33F1947CDE29}">
      <formula1>IF(C10="Gas is transported off-site",$AD$11:$AD$12,$B$1)</formula1>
    </dataValidation>
    <dataValidation type="list" showInputMessage="1" showErrorMessage="1" errorTitle="Invalid Entry" error="Please select an option from the drop-down menu. Data is only required in blue cells." promptTitle="Device Description" prompt="Select a description of the device" sqref="D10:D109" xr:uid="{B3E1A28B-B34A-4AA3-B4A9-162DC7458205}">
      <formula1>IF($C10="Destruction occurs at the coal mine",$X$11:$X$20,#REF!)</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FB7D7-BC92-40DF-A890-57070F134827}">
  <sheetPr>
    <tabColor theme="3" tint="0.499984740745262"/>
  </sheetPr>
  <dimension ref="A1:AQ100"/>
  <sheetViews>
    <sheetView zoomScale="85" zoomScaleNormal="85" workbookViewId="0"/>
  </sheetViews>
  <sheetFormatPr defaultColWidth="8.6328125" defaultRowHeight="14.5" x14ac:dyDescent="0.35"/>
  <cols>
    <col min="1" max="1" width="5.6328125" style="146" bestFit="1" customWidth="1"/>
    <col min="2" max="2" width="40.453125" style="146" customWidth="1"/>
    <col min="3" max="3" width="52.6328125" style="146" customWidth="1"/>
    <col min="4" max="8" width="30.6328125" style="146" customWidth="1"/>
    <col min="9" max="10" width="30.6328125" style="4" customWidth="1"/>
    <col min="11" max="11" width="30.36328125" style="188" bestFit="1" customWidth="1"/>
    <col min="12" max="12" width="30.6328125" hidden="1" customWidth="1"/>
    <col min="13" max="13" width="28.453125" style="4" hidden="1" customWidth="1"/>
    <col min="14" max="14" width="30.6328125" style="4" hidden="1" customWidth="1"/>
    <col min="15" max="15" width="30.36328125" style="4" hidden="1" customWidth="1"/>
    <col min="16" max="16" width="31.08984375" style="4" hidden="1" customWidth="1"/>
    <col min="17" max="17" width="24.6328125" style="4" hidden="1" customWidth="1"/>
    <col min="18" max="18" width="24.54296875" style="4" hidden="1" customWidth="1"/>
    <col min="19" max="19" width="30.08984375" style="4" hidden="1" customWidth="1"/>
    <col min="20" max="20" width="28.90625" style="4" hidden="1" customWidth="1"/>
    <col min="21" max="22" width="30.54296875" style="4" hidden="1" customWidth="1"/>
    <col min="23" max="23" width="28.90625" style="4" hidden="1" customWidth="1"/>
    <col min="24" max="27" width="30.6328125" style="4" customWidth="1"/>
    <col min="28" max="28" width="28.6328125" style="4" bestFit="1" customWidth="1"/>
    <col min="29" max="29" width="22.6328125" style="4" bestFit="1" customWidth="1"/>
    <col min="30" max="30" width="2.08984375" style="4" hidden="1" customWidth="1"/>
    <col min="31" max="31" width="26.453125" style="4" hidden="1" customWidth="1"/>
    <col min="32" max="32" width="23.453125" style="4" hidden="1" customWidth="1"/>
    <col min="33" max="33" width="22.08984375" style="4" hidden="1" customWidth="1"/>
    <col min="34" max="34" width="30.08984375" style="4" hidden="1" customWidth="1"/>
    <col min="35" max="35" width="23.453125" style="4" hidden="1" customWidth="1"/>
    <col min="36" max="36" width="23.08984375" style="4" hidden="1" customWidth="1"/>
    <col min="37" max="37" width="23.453125" style="4" hidden="1" customWidth="1"/>
    <col min="38" max="40" width="21.6328125" style="4" hidden="1" customWidth="1"/>
    <col min="41" max="41" width="26.453125" style="4" hidden="1" customWidth="1"/>
    <col min="42" max="43" width="8.6328125" style="4" hidden="1" customWidth="1"/>
    <col min="44" max="48" width="8.6328125" style="4"/>
    <col min="49" max="69" width="14" style="4" customWidth="1"/>
    <col min="70" max="16384" width="8.6328125" style="4"/>
  </cols>
  <sheetData>
    <row r="1" spans="1:33" s="3" customFormat="1" ht="16.399999999999999" customHeight="1" x14ac:dyDescent="0.35">
      <c r="A1" s="136"/>
      <c r="B1" s="206" t="s">
        <v>258</v>
      </c>
      <c r="C1" s="207"/>
      <c r="D1" s="208"/>
      <c r="E1" s="208"/>
      <c r="F1" s="136"/>
      <c r="G1" s="136"/>
      <c r="H1" s="136"/>
      <c r="L1"/>
    </row>
    <row r="2" spans="1:33" s="3" customFormat="1" ht="16.399999999999999" customHeight="1" x14ac:dyDescent="0.35">
      <c r="A2" s="136"/>
      <c r="B2" s="299"/>
      <c r="C2" s="299"/>
      <c r="D2" s="208"/>
      <c r="E2" s="208"/>
      <c r="F2" s="136"/>
      <c r="G2" s="136"/>
      <c r="H2" s="136"/>
      <c r="L2"/>
    </row>
    <row r="3" spans="1:33" s="3" customFormat="1" ht="16.399999999999999" customHeight="1" x14ac:dyDescent="0.35">
      <c r="A3" s="136"/>
      <c r="B3" s="212" t="s">
        <v>41</v>
      </c>
      <c r="C3" s="207"/>
      <c r="D3" s="208"/>
      <c r="E3" s="208"/>
      <c r="F3" s="136"/>
      <c r="G3" s="136"/>
      <c r="H3" s="136"/>
      <c r="L3"/>
    </row>
    <row r="4" spans="1:33" s="3" customFormat="1" ht="131.25" customHeight="1" x14ac:dyDescent="0.35">
      <c r="A4" s="136"/>
      <c r="B4" s="358" t="s">
        <v>425</v>
      </c>
      <c r="C4" s="358"/>
      <c r="D4" s="208"/>
      <c r="E4" s="208"/>
      <c r="F4" s="136"/>
      <c r="G4" s="136"/>
      <c r="H4" s="136"/>
      <c r="L4"/>
    </row>
    <row r="5" spans="1:33" s="3" customFormat="1" ht="16.399999999999999" customHeight="1" x14ac:dyDescent="0.35">
      <c r="A5" s="136"/>
      <c r="B5" s="208"/>
      <c r="C5" s="6"/>
      <c r="D5" s="215"/>
      <c r="E5" s="215"/>
      <c r="F5" s="144"/>
      <c r="G5" s="144"/>
      <c r="H5" s="136"/>
      <c r="L5"/>
    </row>
    <row r="6" spans="1:33" ht="76.400000000000006" customHeight="1" x14ac:dyDescent="0.35">
      <c r="A6" s="159" t="s">
        <v>259</v>
      </c>
      <c r="B6" s="298" t="s">
        <v>422</v>
      </c>
      <c r="C6" s="298"/>
      <c r="D6" s="217" t="s">
        <v>24</v>
      </c>
      <c r="E6" s="218" t="s">
        <v>25</v>
      </c>
      <c r="F6" s="161"/>
      <c r="G6" s="161"/>
      <c r="H6" s="161"/>
      <c r="I6" s="3"/>
      <c r="J6" s="3"/>
      <c r="K6" s="3"/>
      <c r="M6" s="38"/>
      <c r="N6" s="38"/>
    </row>
    <row r="7" spans="1:33" x14ac:dyDescent="0.35">
      <c r="A7" s="170"/>
      <c r="B7" s="234"/>
      <c r="C7" s="234"/>
      <c r="D7" s="225"/>
      <c r="E7" s="225"/>
      <c r="I7" s="186"/>
      <c r="J7" s="3"/>
      <c r="K7" s="3"/>
      <c r="M7" s="38"/>
      <c r="N7" s="38"/>
    </row>
    <row r="8" spans="1:33" x14ac:dyDescent="0.35">
      <c r="A8" s="170"/>
      <c r="B8" s="235" t="s">
        <v>44</v>
      </c>
      <c r="C8" s="235" t="s">
        <v>45</v>
      </c>
      <c r="D8" s="235" t="s">
        <v>70</v>
      </c>
      <c r="E8" s="235" t="s">
        <v>71</v>
      </c>
      <c r="F8" s="235" t="s">
        <v>72</v>
      </c>
      <c r="G8" s="235" t="s">
        <v>73</v>
      </c>
      <c r="H8" s="235" t="s">
        <v>74</v>
      </c>
      <c r="I8" s="235" t="s">
        <v>75</v>
      </c>
      <c r="J8" s="235" t="s">
        <v>76</v>
      </c>
      <c r="K8" s="235" t="s">
        <v>77</v>
      </c>
      <c r="M8"/>
      <c r="N8"/>
      <c r="O8"/>
      <c r="P8"/>
      <c r="Q8"/>
      <c r="R8"/>
      <c r="S8"/>
      <c r="T8"/>
      <c r="U8"/>
      <c r="V8"/>
      <c r="W8"/>
      <c r="X8"/>
      <c r="Y8"/>
      <c r="Z8"/>
      <c r="AA8"/>
      <c r="AB8"/>
      <c r="AC8"/>
      <c r="AG8" s="4" t="s">
        <v>220</v>
      </c>
    </row>
    <row r="9" spans="1:33" ht="138" customHeight="1" x14ac:dyDescent="0.35">
      <c r="B9" s="236" t="s">
        <v>221</v>
      </c>
      <c r="C9" s="236" t="s">
        <v>53</v>
      </c>
      <c r="D9" s="236" t="s">
        <v>260</v>
      </c>
      <c r="E9" s="236" t="s">
        <v>462</v>
      </c>
      <c r="F9" s="236" t="s">
        <v>261</v>
      </c>
      <c r="G9" s="236" t="s">
        <v>445</v>
      </c>
      <c r="H9" s="236" t="s">
        <v>224</v>
      </c>
      <c r="I9" s="236" t="s">
        <v>447</v>
      </c>
      <c r="J9" s="236" t="s">
        <v>448</v>
      </c>
      <c r="K9" s="237" t="s">
        <v>446</v>
      </c>
      <c r="M9" s="39" t="s">
        <v>236</v>
      </c>
      <c r="O9" s="25" t="s">
        <v>237</v>
      </c>
      <c r="P9" s="25" t="s">
        <v>238</v>
      </c>
      <c r="Q9" s="25" t="s">
        <v>239</v>
      </c>
      <c r="R9" s="25" t="s">
        <v>240</v>
      </c>
      <c r="S9" s="25" t="s">
        <v>241</v>
      </c>
      <c r="T9" s="25" t="s">
        <v>242</v>
      </c>
      <c r="U9" s="25" t="s">
        <v>243</v>
      </c>
      <c r="V9" s="25" t="s">
        <v>244</v>
      </c>
      <c r="W9" s="25" t="s">
        <v>225</v>
      </c>
    </row>
    <row r="10" spans="1:33" x14ac:dyDescent="0.35">
      <c r="A10" s="149">
        <v>1</v>
      </c>
      <c r="B10" s="60"/>
      <c r="C10" s="58"/>
      <c r="D10" s="64"/>
      <c r="E10" s="64"/>
      <c r="F10" s="60"/>
      <c r="G10" s="64"/>
      <c r="H10" s="238" t="str">
        <f>IFERROR(IF(ISBLANK(B10),"",VLOOKUP('7. Destruct or Offsite Monthly'!B10,'6. Destruction or Offsite'!B10:G14,6,FALSE)),0)</f>
        <v/>
      </c>
      <c r="I10" s="39" t="str">
        <f>IF(ISBLANK(B10),"",IF(VLOOKUP(B10,'6. Destruction or Offsite'!$B$10:$H$109, 7, FALSE)="Yes, gas is destroyed offsite",D10,D10*(H10/100)))</f>
        <v/>
      </c>
      <c r="J10" s="39" t="str">
        <f>IF(ISBLANK(B10),"",D10-I10)</f>
        <v/>
      </c>
      <c r="K10" s="39" t="str">
        <f>IF(ISBLANK(B10),"",2.75*I10)</f>
        <v/>
      </c>
      <c r="M10" s="39">
        <f t="shared" ref="M10:M18" si="0">COUNTIF($B$10:$B$19,B10)</f>
        <v>0</v>
      </c>
      <c r="O10" s="41"/>
      <c r="P10" s="41" t="s">
        <v>102</v>
      </c>
      <c r="Q10" s="41" t="s">
        <v>102</v>
      </c>
      <c r="R10" s="41"/>
      <c r="S10" s="41" t="s">
        <v>102</v>
      </c>
      <c r="T10" s="41"/>
      <c r="U10" s="41"/>
      <c r="V10" s="41"/>
      <c r="W10" s="41" t="s">
        <v>102</v>
      </c>
    </row>
    <row r="11" spans="1:33" x14ac:dyDescent="0.35">
      <c r="A11" s="149">
        <v>2</v>
      </c>
      <c r="B11" s="60"/>
      <c r="C11" s="58"/>
      <c r="E11" s="64"/>
      <c r="F11" s="60"/>
      <c r="G11" s="64"/>
      <c r="H11" s="238" t="str">
        <f>IFERROR(IF(ISBLANK(B11),"",VLOOKUP('7. Destruct or Offsite Monthly'!B11,'6. Destruction or Offsite'!B11:G15,6,FALSE)),0)</f>
        <v/>
      </c>
      <c r="I11" s="39" t="str">
        <f>IF(ISBLANK(B11),"",IF(VLOOKUP(B11,'6. Destruction or Offsite'!$B$10:$H$109, 7, FALSE)="Yes, gas is destroyed offsite",D11,D11*(H11/100)))</f>
        <v/>
      </c>
      <c r="J11" s="39" t="str">
        <f t="shared" ref="J11:J74" si="1">IF(ISBLANK(B11),"",D11-I11)</f>
        <v/>
      </c>
      <c r="K11" s="39" t="str">
        <f t="shared" ref="K11:K74" si="2">IF(ISBLANK(B11),"",2.75*I11)</f>
        <v/>
      </c>
      <c r="M11" s="39">
        <f t="shared" si="0"/>
        <v>0</v>
      </c>
      <c r="O11" s="41"/>
      <c r="P11" s="42" t="s">
        <v>245</v>
      </c>
      <c r="Q11" s="42" t="s">
        <v>246</v>
      </c>
      <c r="R11" s="42"/>
      <c r="S11" s="42" t="s">
        <v>173</v>
      </c>
      <c r="T11" s="41"/>
      <c r="U11" s="41"/>
      <c r="V11" s="41"/>
      <c r="W11" s="42" t="s">
        <v>249</v>
      </c>
    </row>
    <row r="12" spans="1:33" x14ac:dyDescent="0.35">
      <c r="A12" s="149">
        <v>3</v>
      </c>
      <c r="B12" s="60"/>
      <c r="C12" s="58"/>
      <c r="D12" s="64"/>
      <c r="E12" s="64"/>
      <c r="F12" s="60"/>
      <c r="G12" s="64"/>
      <c r="H12" s="238" t="str">
        <f>IFERROR(IF(ISBLANK(B12),"",VLOOKUP('7. Destruct or Offsite Monthly'!B12,'6. Destruction or Offsite'!B12:G16,6,FALSE)),0)</f>
        <v/>
      </c>
      <c r="I12" s="39" t="str">
        <f>IF(ISBLANK(B12),"",IF(VLOOKUP(B12,'6. Destruction or Offsite'!$B$10:$H$109, 7, FALSE)="Yes, gas is destroyed offsite",D12,D12*(H12/100)))</f>
        <v/>
      </c>
      <c r="J12" s="39" t="str">
        <f t="shared" si="1"/>
        <v/>
      </c>
      <c r="K12" s="39" t="str">
        <f t="shared" si="2"/>
        <v/>
      </c>
      <c r="M12" s="39">
        <f t="shared" si="0"/>
        <v>0</v>
      </c>
      <c r="O12" s="41"/>
      <c r="P12" s="42" t="s">
        <v>250</v>
      </c>
      <c r="Q12" s="42" t="s">
        <v>251</v>
      </c>
      <c r="R12" s="42"/>
      <c r="S12" s="42" t="s">
        <v>174</v>
      </c>
      <c r="T12" s="41"/>
      <c r="U12" s="41"/>
      <c r="V12" s="41"/>
      <c r="W12" s="42" t="s">
        <v>252</v>
      </c>
    </row>
    <row r="13" spans="1:33" x14ac:dyDescent="0.35">
      <c r="A13" s="149">
        <v>4</v>
      </c>
      <c r="B13" s="60"/>
      <c r="C13" s="58"/>
      <c r="D13" s="64"/>
      <c r="E13" s="64"/>
      <c r="F13" s="60"/>
      <c r="G13" s="64"/>
      <c r="H13" s="238" t="str">
        <f>IFERROR(IF(ISBLANK(B13),"",VLOOKUP('7. Destruct or Offsite Monthly'!B13,'6. Destruction or Offsite'!B13:G17,6,FALSE)),0)</f>
        <v/>
      </c>
      <c r="I13" s="39" t="str">
        <f>IF(ISBLANK(B13),"",IF(VLOOKUP(B13,'6. Destruction or Offsite'!$B$10:$H$109, 7, FALSE)="Yes, gas is destroyed offsite",D13,D13*(H13/100)))</f>
        <v/>
      </c>
      <c r="J13" s="39" t="str">
        <f t="shared" si="1"/>
        <v/>
      </c>
      <c r="K13" s="39" t="str">
        <f t="shared" si="2"/>
        <v/>
      </c>
      <c r="M13" s="39">
        <f t="shared" si="0"/>
        <v>0</v>
      </c>
      <c r="O13" s="41"/>
      <c r="P13" s="41"/>
      <c r="Q13" s="42" t="s">
        <v>248</v>
      </c>
      <c r="R13" s="42"/>
      <c r="S13" s="41"/>
      <c r="T13" s="41"/>
      <c r="U13" s="41"/>
      <c r="V13" s="41"/>
      <c r="W13" s="41"/>
    </row>
    <row r="14" spans="1:33" x14ac:dyDescent="0.35">
      <c r="A14" s="149">
        <v>5</v>
      </c>
      <c r="B14" s="60"/>
      <c r="C14" s="58"/>
      <c r="D14" s="64"/>
      <c r="E14" s="64"/>
      <c r="F14" s="60"/>
      <c r="G14" s="64"/>
      <c r="H14" s="238" t="str">
        <f>IFERROR(IF(ISBLANK(B14),"",VLOOKUP('7. Destruct or Offsite Monthly'!B14,'6. Destruction or Offsite'!B14:G18,6,FALSE)),0)</f>
        <v/>
      </c>
      <c r="I14" s="39" t="str">
        <f>IF(ISBLANK(B14),"",IF(VLOOKUP(B14,'6. Destruction or Offsite'!$B$10:$H$109, 7, FALSE)="Yes, gas is destroyed offsite",D14,D14*(H14/100)))</f>
        <v/>
      </c>
      <c r="J14" s="39" t="str">
        <f t="shared" si="1"/>
        <v/>
      </c>
      <c r="K14" s="39" t="str">
        <f t="shared" si="2"/>
        <v/>
      </c>
      <c r="M14" s="39">
        <f t="shared" si="0"/>
        <v>0</v>
      </c>
      <c r="O14" s="41"/>
      <c r="P14" s="41"/>
      <c r="Q14" s="42" t="s">
        <v>253</v>
      </c>
      <c r="R14" s="42"/>
      <c r="S14" s="41"/>
      <c r="T14" s="41"/>
      <c r="U14" s="41"/>
      <c r="V14" s="41"/>
      <c r="W14" s="41"/>
    </row>
    <row r="15" spans="1:33" x14ac:dyDescent="0.35">
      <c r="A15" s="149">
        <v>6</v>
      </c>
      <c r="B15" s="60"/>
      <c r="C15" s="58"/>
      <c r="D15" s="64"/>
      <c r="E15" s="64"/>
      <c r="F15" s="60"/>
      <c r="G15" s="64"/>
      <c r="H15" s="238" t="str">
        <f>IFERROR(IF(ISBLANK(B15),"",VLOOKUP('7. Destruct or Offsite Monthly'!B15,'6. Destruction or Offsite'!B15:G19,6,FALSE)),0)</f>
        <v/>
      </c>
      <c r="I15" s="39" t="str">
        <f>IF(ISBLANK(B15),"",IF(VLOOKUP(B15,'6. Destruction or Offsite'!$B$10:$H$109, 7, FALSE)="Yes, gas is destroyed offsite",D15,D15*(H15/100)))</f>
        <v/>
      </c>
      <c r="J15" s="39" t="str">
        <f t="shared" si="1"/>
        <v/>
      </c>
      <c r="K15" s="39" t="str">
        <f t="shared" si="2"/>
        <v/>
      </c>
      <c r="M15" s="39">
        <f t="shared" si="0"/>
        <v>0</v>
      </c>
      <c r="O15" s="41"/>
      <c r="P15" s="41"/>
      <c r="Q15" s="42" t="s">
        <v>254</v>
      </c>
      <c r="R15" s="42"/>
      <c r="S15" s="41"/>
      <c r="T15" s="41"/>
      <c r="U15" s="41"/>
      <c r="V15" s="41"/>
      <c r="W15" s="41"/>
    </row>
    <row r="16" spans="1:33" x14ac:dyDescent="0.35">
      <c r="A16" s="149">
        <v>7</v>
      </c>
      <c r="B16" s="60"/>
      <c r="C16" s="58"/>
      <c r="D16" s="64"/>
      <c r="E16" s="64"/>
      <c r="F16" s="60"/>
      <c r="G16" s="64"/>
      <c r="H16" s="238" t="str">
        <f>IFERROR(IF(ISBLANK(B16),"",VLOOKUP('7. Destruct or Offsite Monthly'!B16,'6. Destruction or Offsite'!B16:G20,6,FALSE)),0)</f>
        <v/>
      </c>
      <c r="I16" s="39" t="str">
        <f>IF(ISBLANK(B16),"",IF(VLOOKUP(B16,'6. Destruction or Offsite'!$B$10:$H$109, 7, FALSE)="Yes, gas is destroyed offsite",D16,D16*(H16/100)))</f>
        <v/>
      </c>
      <c r="J16" s="39" t="str">
        <f t="shared" si="1"/>
        <v/>
      </c>
      <c r="K16" s="39" t="str">
        <f t="shared" si="2"/>
        <v/>
      </c>
      <c r="M16" s="39">
        <f t="shared" si="0"/>
        <v>0</v>
      </c>
      <c r="O16" s="41"/>
      <c r="P16" s="41"/>
      <c r="Q16" s="42" t="s">
        <v>255</v>
      </c>
      <c r="R16" s="42"/>
      <c r="S16" s="41"/>
      <c r="T16" s="41"/>
      <c r="U16" s="41"/>
      <c r="V16" s="41"/>
      <c r="W16" s="41"/>
    </row>
    <row r="17" spans="1:23" x14ac:dyDescent="0.35">
      <c r="A17" s="149">
        <v>8</v>
      </c>
      <c r="B17" s="60"/>
      <c r="C17" s="58"/>
      <c r="D17" s="64"/>
      <c r="E17" s="64"/>
      <c r="F17" s="60"/>
      <c r="G17" s="64"/>
      <c r="H17" s="238" t="str">
        <f>IFERROR(IF(ISBLANK(B17),"",VLOOKUP('7. Destruct or Offsite Monthly'!B17,'6. Destruction or Offsite'!B17:G21,6,FALSE)),0)</f>
        <v/>
      </c>
      <c r="I17" s="39" t="str">
        <f>IF(ISBLANK(B17),"",IF(VLOOKUP(B17,'6. Destruction or Offsite'!$B$10:$H$109, 7, FALSE)="Yes, gas is destroyed offsite",D17,D17*(H17/100)))</f>
        <v/>
      </c>
      <c r="J17" s="39" t="str">
        <f t="shared" si="1"/>
        <v/>
      </c>
      <c r="K17" s="39" t="str">
        <f t="shared" si="2"/>
        <v/>
      </c>
      <c r="M17" s="39">
        <f t="shared" si="0"/>
        <v>0</v>
      </c>
      <c r="O17" s="41"/>
      <c r="P17" s="41"/>
      <c r="Q17" s="42" t="s">
        <v>256</v>
      </c>
      <c r="R17" s="42"/>
      <c r="S17" s="41"/>
      <c r="T17" s="41"/>
      <c r="U17" s="41"/>
      <c r="V17" s="41"/>
      <c r="W17" s="41"/>
    </row>
    <row r="18" spans="1:23" x14ac:dyDescent="0.35">
      <c r="A18" s="149">
        <v>9</v>
      </c>
      <c r="B18" s="60"/>
      <c r="C18" s="58"/>
      <c r="D18" s="64"/>
      <c r="E18" s="64"/>
      <c r="F18" s="60"/>
      <c r="G18" s="64"/>
      <c r="H18" s="238" t="str">
        <f>IFERROR(IF(ISBLANK(B18),"",VLOOKUP('7. Destruct or Offsite Monthly'!B18,'6. Destruction or Offsite'!B18:G22,6,FALSE)),0)</f>
        <v/>
      </c>
      <c r="I18" s="39" t="str">
        <f>IF(ISBLANK(B18),"",IF(VLOOKUP(B18,'6. Destruction or Offsite'!$B$10:$H$109, 7, FALSE)="Yes, gas is destroyed offsite",D18,D18*(H18/100)))</f>
        <v/>
      </c>
      <c r="J18" s="39" t="str">
        <f t="shared" si="1"/>
        <v/>
      </c>
      <c r="K18" s="39" t="str">
        <f t="shared" si="2"/>
        <v/>
      </c>
      <c r="M18" s="39">
        <f t="shared" si="0"/>
        <v>0</v>
      </c>
      <c r="O18" s="41"/>
      <c r="P18" s="41"/>
      <c r="Q18" s="42" t="s">
        <v>257</v>
      </c>
      <c r="R18" s="42"/>
      <c r="S18" s="41"/>
      <c r="T18" s="41"/>
      <c r="U18" s="41"/>
      <c r="V18" s="41"/>
      <c r="W18" s="41"/>
    </row>
    <row r="19" spans="1:23" x14ac:dyDescent="0.35">
      <c r="A19" s="149">
        <v>10</v>
      </c>
      <c r="B19" s="60"/>
      <c r="C19" s="58"/>
      <c r="D19" s="64"/>
      <c r="E19" s="64"/>
      <c r="F19" s="60"/>
      <c r="G19" s="64"/>
      <c r="H19" s="238" t="str">
        <f>IFERROR(IF(ISBLANK(B19),"",VLOOKUP('7. Destruct or Offsite Monthly'!B19,'6. Destruction or Offsite'!B19:G23,6,FALSE)),0)</f>
        <v/>
      </c>
      <c r="I19" s="39" t="str">
        <f>IF(ISBLANK(B19),"",IF(VLOOKUP(B19,'6. Destruction or Offsite'!$B$10:$H$109, 7, FALSE)="Yes, gas is destroyed offsite",D19,D19*(H19/100)))</f>
        <v/>
      </c>
      <c r="J19" s="39" t="str">
        <f t="shared" si="1"/>
        <v/>
      </c>
      <c r="K19" s="39" t="str">
        <f t="shared" si="2"/>
        <v/>
      </c>
      <c r="N19" s="41"/>
      <c r="O19" s="41"/>
      <c r="P19" s="42" t="s">
        <v>98</v>
      </c>
      <c r="Q19" s="42"/>
      <c r="R19" s="41"/>
      <c r="S19" s="41"/>
      <c r="T19" s="41"/>
      <c r="U19" s="41"/>
      <c r="V19" s="41"/>
    </row>
    <row r="20" spans="1:23" x14ac:dyDescent="0.35">
      <c r="A20" s="149">
        <v>11</v>
      </c>
      <c r="B20" s="60"/>
      <c r="C20" s="58"/>
      <c r="D20" s="64"/>
      <c r="E20" s="64"/>
      <c r="F20" s="60"/>
      <c r="G20" s="64"/>
      <c r="H20" s="238" t="str">
        <f>IFERROR(IF(ISBLANK(B20),"",VLOOKUP('7. Destruct or Offsite Monthly'!B20,'6. Destruction or Offsite'!B20:G24,6,FALSE)),0)</f>
        <v/>
      </c>
      <c r="I20" s="39" t="str">
        <f>IF(ISBLANK(B20),"",IF(VLOOKUP(B20,'6. Destruction or Offsite'!$B$10:$H$109, 7, FALSE)="Yes, gas is destroyed offsite",D20,D20*(H20/100)))</f>
        <v/>
      </c>
      <c r="J20" s="39" t="str">
        <f t="shared" si="1"/>
        <v/>
      </c>
      <c r="K20" s="39" t="str">
        <f t="shared" si="2"/>
        <v/>
      </c>
    </row>
    <row r="21" spans="1:23" s="21" customFormat="1" x14ac:dyDescent="0.35">
      <c r="A21" s="149">
        <v>12</v>
      </c>
      <c r="B21" s="60"/>
      <c r="C21" s="58"/>
      <c r="D21" s="64"/>
      <c r="E21" s="64"/>
      <c r="F21" s="60"/>
      <c r="G21" s="64"/>
      <c r="H21" s="238" t="str">
        <f>IFERROR(IF(ISBLANK(B21),"",VLOOKUP('7. Destruct or Offsite Monthly'!B21,'6. Destruction or Offsite'!B21:G25,6,FALSE)),0)</f>
        <v/>
      </c>
      <c r="I21" s="39" t="str">
        <f>IF(ISBLANK(B21),"",IF(VLOOKUP(B21,'6. Destruction or Offsite'!$B$10:$H$109, 7, FALSE)="Yes, gas is destroyed offsite",D21,D21*(H21/100)))</f>
        <v/>
      </c>
      <c r="J21" s="39" t="str">
        <f t="shared" si="1"/>
        <v/>
      </c>
      <c r="K21" s="39" t="str">
        <f t="shared" si="2"/>
        <v/>
      </c>
      <c r="L21"/>
    </row>
    <row r="22" spans="1:23" x14ac:dyDescent="0.35">
      <c r="A22" s="149">
        <v>13</v>
      </c>
      <c r="B22" s="60"/>
      <c r="C22" s="58"/>
      <c r="D22" s="64"/>
      <c r="E22" s="64"/>
      <c r="F22" s="60"/>
      <c r="G22" s="64"/>
      <c r="H22" s="238" t="str">
        <f>IFERROR(IF(ISBLANK(B22),"",VLOOKUP('7. Destruct or Offsite Monthly'!B22,'6. Destruction or Offsite'!B22:G26,6,FALSE)),0)</f>
        <v/>
      </c>
      <c r="I22" s="39" t="str">
        <f>IF(ISBLANK(B22),"",IF(VLOOKUP(B22,'6. Destruction or Offsite'!$B$10:$H$109, 7, FALSE)="Yes, gas is destroyed offsite",D22,D22*(H22/100)))</f>
        <v/>
      </c>
      <c r="J22" s="39" t="str">
        <f t="shared" si="1"/>
        <v/>
      </c>
      <c r="K22" s="39" t="str">
        <f t="shared" si="2"/>
        <v/>
      </c>
    </row>
    <row r="23" spans="1:23" x14ac:dyDescent="0.35">
      <c r="A23" s="149">
        <v>14</v>
      </c>
      <c r="B23" s="60"/>
      <c r="C23" s="58"/>
      <c r="D23" s="64"/>
      <c r="E23" s="64"/>
      <c r="F23" s="60"/>
      <c r="G23" s="64"/>
      <c r="H23" s="238" t="str">
        <f>IFERROR(IF(ISBLANK(B23),"",VLOOKUP('7. Destruct or Offsite Monthly'!B23,'6. Destruction or Offsite'!B23:G27,6,FALSE)),0)</f>
        <v/>
      </c>
      <c r="I23" s="39" t="str">
        <f>IF(ISBLANK(B23),"",IF(VLOOKUP(B23,'6. Destruction or Offsite'!$B$10:$H$109, 7, FALSE)="Yes, gas is destroyed offsite",D23,D23*(H23/100)))</f>
        <v/>
      </c>
      <c r="J23" s="39" t="str">
        <f t="shared" si="1"/>
        <v/>
      </c>
      <c r="K23" s="39" t="str">
        <f t="shared" si="2"/>
        <v/>
      </c>
    </row>
    <row r="24" spans="1:23" ht="15" customHeight="1" x14ac:dyDescent="0.35">
      <c r="A24" s="149">
        <v>15</v>
      </c>
      <c r="B24" s="60"/>
      <c r="C24" s="58"/>
      <c r="D24" s="64"/>
      <c r="E24" s="64"/>
      <c r="F24" s="60"/>
      <c r="G24" s="64"/>
      <c r="H24" s="238" t="str">
        <f>IFERROR(IF(ISBLANK(B24),"",VLOOKUP('7. Destruct or Offsite Monthly'!B24,'6. Destruction or Offsite'!B24:G28,6,FALSE)),0)</f>
        <v/>
      </c>
      <c r="I24" s="39" t="str">
        <f>IF(ISBLANK(B24),"",IF(VLOOKUP(B24,'6. Destruction or Offsite'!$B$10:$H$109, 7, FALSE)="Yes, gas is destroyed offsite",D24,D24*(H24/100)))</f>
        <v/>
      </c>
      <c r="J24" s="39" t="str">
        <f t="shared" si="1"/>
        <v/>
      </c>
      <c r="K24" s="39" t="str">
        <f t="shared" si="2"/>
        <v/>
      </c>
      <c r="M24"/>
    </row>
    <row r="25" spans="1:23" x14ac:dyDescent="0.35">
      <c r="A25" s="149">
        <v>16</v>
      </c>
      <c r="B25" s="60"/>
      <c r="C25" s="58"/>
      <c r="D25" s="64"/>
      <c r="E25" s="64"/>
      <c r="F25" s="60"/>
      <c r="G25" s="64"/>
      <c r="H25" s="238" t="str">
        <f>IFERROR(IF(ISBLANK(B25),"",VLOOKUP('7. Destruct or Offsite Monthly'!B25,'6. Destruction or Offsite'!B25:G29,6,FALSE)),0)</f>
        <v/>
      </c>
      <c r="I25" s="39" t="str">
        <f>IF(ISBLANK(B25),"",IF(VLOOKUP(B25,'6. Destruction or Offsite'!$B$10:$H$109, 7, FALSE)="Yes, gas is destroyed offsite",D25,D25*(H25/100)))</f>
        <v/>
      </c>
      <c r="J25" s="39" t="str">
        <f t="shared" si="1"/>
        <v/>
      </c>
      <c r="K25" s="39" t="str">
        <f t="shared" si="2"/>
        <v/>
      </c>
      <c r="M25"/>
    </row>
    <row r="26" spans="1:23" x14ac:dyDescent="0.35">
      <c r="A26" s="149">
        <v>17</v>
      </c>
      <c r="B26" s="60"/>
      <c r="C26" s="58"/>
      <c r="D26" s="64"/>
      <c r="E26" s="64"/>
      <c r="F26" s="60"/>
      <c r="G26" s="64"/>
      <c r="H26" s="238" t="str">
        <f>IFERROR(IF(ISBLANK(B26),"",VLOOKUP('7. Destruct or Offsite Monthly'!B26,'6. Destruction or Offsite'!B26:G30,6,FALSE)),0)</f>
        <v/>
      </c>
      <c r="I26" s="39" t="str">
        <f>IF(ISBLANK(B26),"",IF(VLOOKUP(B26,'6. Destruction or Offsite'!$B$10:$H$109, 7, FALSE)="Yes, gas is destroyed offsite",D26,D26*(H26/100)))</f>
        <v/>
      </c>
      <c r="J26" s="39" t="str">
        <f t="shared" si="1"/>
        <v/>
      </c>
      <c r="K26" s="39" t="str">
        <f t="shared" si="2"/>
        <v/>
      </c>
      <c r="M26"/>
    </row>
    <row r="27" spans="1:23" x14ac:dyDescent="0.35">
      <c r="A27" s="149">
        <v>18</v>
      </c>
      <c r="B27" s="60"/>
      <c r="C27" s="58"/>
      <c r="D27" s="64"/>
      <c r="E27" s="64"/>
      <c r="F27" s="60"/>
      <c r="G27" s="64"/>
      <c r="H27" s="238" t="str">
        <f>IFERROR(IF(ISBLANK(B27),"",VLOOKUP('7. Destruct or Offsite Monthly'!B27,'6. Destruction or Offsite'!B27:G31,6,FALSE)),0)</f>
        <v/>
      </c>
      <c r="I27" s="39" t="str">
        <f>IF(ISBLANK(B27),"",IF(VLOOKUP(B27,'6. Destruction or Offsite'!$B$10:$H$109, 7, FALSE)="Yes, gas is destroyed offsite",D27,D27*(H27/100)))</f>
        <v/>
      </c>
      <c r="J27" s="39" t="str">
        <f t="shared" si="1"/>
        <v/>
      </c>
      <c r="K27" s="39" t="str">
        <f t="shared" si="2"/>
        <v/>
      </c>
      <c r="M27"/>
    </row>
    <row r="28" spans="1:23" ht="14.25" customHeight="1" x14ac:dyDescent="0.35">
      <c r="A28" s="149">
        <v>19</v>
      </c>
      <c r="B28" s="60"/>
      <c r="C28" s="58"/>
      <c r="D28" s="64"/>
      <c r="E28" s="64"/>
      <c r="F28" s="60"/>
      <c r="G28" s="64"/>
      <c r="H28" s="238" t="str">
        <f>IFERROR(IF(ISBLANK(B28),"",VLOOKUP('7. Destruct or Offsite Monthly'!B28,'6. Destruction or Offsite'!B28:G32,6,FALSE)),0)</f>
        <v/>
      </c>
      <c r="I28" s="39" t="str">
        <f>IF(ISBLANK(B28),"",IF(VLOOKUP(B28,'6. Destruction or Offsite'!$B$10:$H$109, 7, FALSE)="Yes, gas is destroyed offsite",D28,D28*(H28/100)))</f>
        <v/>
      </c>
      <c r="J28" s="39" t="str">
        <f t="shared" si="1"/>
        <v/>
      </c>
      <c r="K28" s="39" t="str">
        <f t="shared" si="2"/>
        <v/>
      </c>
      <c r="M28"/>
    </row>
    <row r="29" spans="1:23" ht="14.25" customHeight="1" x14ac:dyDescent="0.35">
      <c r="A29" s="149">
        <v>20</v>
      </c>
      <c r="B29" s="60"/>
      <c r="C29" s="58"/>
      <c r="D29" s="64"/>
      <c r="E29" s="64"/>
      <c r="F29" s="60"/>
      <c r="G29" s="64"/>
      <c r="H29" s="238" t="str">
        <f>IFERROR(IF(ISBLANK(B29),"",VLOOKUP('7. Destruct or Offsite Monthly'!B29,'6. Destruction or Offsite'!B29:G33,6,FALSE)),0)</f>
        <v/>
      </c>
      <c r="I29" s="39" t="str">
        <f>IF(ISBLANK(B29),"",IF(VLOOKUP(B29,'6. Destruction or Offsite'!$B$10:$H$109, 7, FALSE)="Yes, gas is destroyed offsite",D29,D29*(H29/100)))</f>
        <v/>
      </c>
      <c r="J29" s="39" t="str">
        <f t="shared" si="1"/>
        <v/>
      </c>
      <c r="K29" s="39" t="str">
        <f t="shared" si="2"/>
        <v/>
      </c>
    </row>
    <row r="30" spans="1:23" x14ac:dyDescent="0.35">
      <c r="A30" s="149">
        <v>21</v>
      </c>
      <c r="B30" s="60"/>
      <c r="C30" s="58"/>
      <c r="D30" s="64"/>
      <c r="E30" s="64"/>
      <c r="F30" s="60"/>
      <c r="G30" s="64"/>
      <c r="H30" s="238" t="str">
        <f>IFERROR(IF(ISBLANK(B30),"",VLOOKUP('7. Destruct or Offsite Monthly'!B30,'6. Destruction or Offsite'!B30:G34,6,FALSE)),0)</f>
        <v/>
      </c>
      <c r="I30" s="39" t="str">
        <f>IF(ISBLANK(B30),"",IF(VLOOKUP(B30,'6. Destruction or Offsite'!$B$10:$H$109, 7, FALSE)="Yes, gas is destroyed offsite",D30,D30*(H30/100)))</f>
        <v/>
      </c>
      <c r="J30" s="39" t="str">
        <f t="shared" si="1"/>
        <v/>
      </c>
      <c r="K30" s="39" t="str">
        <f t="shared" si="2"/>
        <v/>
      </c>
    </row>
    <row r="31" spans="1:23" x14ac:dyDescent="0.35">
      <c r="A31" s="149">
        <v>22</v>
      </c>
      <c r="B31" s="60"/>
      <c r="C31" s="58"/>
      <c r="D31" s="64"/>
      <c r="E31" s="64"/>
      <c r="F31" s="60"/>
      <c r="G31" s="64"/>
      <c r="H31" s="238" t="str">
        <f>IFERROR(IF(ISBLANK(B31),"",VLOOKUP('7. Destruct or Offsite Monthly'!B31,'6. Destruction or Offsite'!B31:G35,6,FALSE)),0)</f>
        <v/>
      </c>
      <c r="I31" s="39" t="str">
        <f>IF(ISBLANK(B31),"",IF(VLOOKUP(B31,'6. Destruction or Offsite'!$B$10:$H$109, 7, FALSE)="Yes, gas is destroyed offsite",D31,D31*(H31/100)))</f>
        <v/>
      </c>
      <c r="J31" s="39" t="str">
        <f t="shared" si="1"/>
        <v/>
      </c>
      <c r="K31" s="39" t="str">
        <f t="shared" si="2"/>
        <v/>
      </c>
    </row>
    <row r="32" spans="1:23" x14ac:dyDescent="0.35">
      <c r="A32" s="149">
        <v>23</v>
      </c>
      <c r="B32" s="60"/>
      <c r="C32" s="58"/>
      <c r="D32" s="64"/>
      <c r="E32" s="64"/>
      <c r="F32" s="60"/>
      <c r="G32" s="64"/>
      <c r="H32" s="238" t="str">
        <f>IFERROR(IF(ISBLANK(B32),"",VLOOKUP('7. Destruct or Offsite Monthly'!B32,'6. Destruction or Offsite'!B32:G36,6,FALSE)),0)</f>
        <v/>
      </c>
      <c r="I32" s="39" t="str">
        <f>IF(ISBLANK(B32),"",IF(VLOOKUP(B32,'6. Destruction or Offsite'!$B$10:$H$109, 7, FALSE)="Yes, gas is destroyed offsite",D32,D32*(H32/100)))</f>
        <v/>
      </c>
      <c r="J32" s="39" t="str">
        <f t="shared" si="1"/>
        <v/>
      </c>
      <c r="K32" s="39" t="str">
        <f t="shared" si="2"/>
        <v/>
      </c>
    </row>
    <row r="33" spans="1:11" x14ac:dyDescent="0.35">
      <c r="A33" s="149">
        <v>24</v>
      </c>
      <c r="B33" s="60"/>
      <c r="C33" s="58"/>
      <c r="D33" s="64"/>
      <c r="E33" s="64"/>
      <c r="F33" s="60"/>
      <c r="G33" s="64"/>
      <c r="H33" s="238" t="str">
        <f>IFERROR(IF(ISBLANK(B33),"",VLOOKUP('7. Destruct or Offsite Monthly'!B33,'6. Destruction or Offsite'!B33:G37,6,FALSE)),0)</f>
        <v/>
      </c>
      <c r="I33" s="39" t="str">
        <f>IF(ISBLANK(B33),"",IF(VLOOKUP(B33,'6. Destruction or Offsite'!$B$10:$H$109, 7, FALSE)="Yes, gas is destroyed offsite",D33,D33*(H33/100)))</f>
        <v/>
      </c>
      <c r="J33" s="39" t="str">
        <f t="shared" si="1"/>
        <v/>
      </c>
      <c r="K33" s="39" t="str">
        <f t="shared" si="2"/>
        <v/>
      </c>
    </row>
    <row r="34" spans="1:11" x14ac:dyDescent="0.35">
      <c r="A34" s="149">
        <v>25</v>
      </c>
      <c r="B34" s="60"/>
      <c r="C34" s="58"/>
      <c r="D34" s="64"/>
      <c r="E34" s="64"/>
      <c r="F34" s="60"/>
      <c r="G34" s="64"/>
      <c r="H34" s="238" t="str">
        <f>IFERROR(IF(ISBLANK(B34),"",VLOOKUP('7. Destruct or Offsite Monthly'!B34,'6. Destruction or Offsite'!B34:G38,6,FALSE)),0)</f>
        <v/>
      </c>
      <c r="I34" s="39" t="str">
        <f>IF(ISBLANK(B34),"",IF(VLOOKUP(B34,'6. Destruction or Offsite'!$B$10:$H$109, 7, FALSE)="Yes, gas is destroyed offsite",D34,D34*(H34/100)))</f>
        <v/>
      </c>
      <c r="J34" s="39" t="str">
        <f t="shared" si="1"/>
        <v/>
      </c>
      <c r="K34" s="39" t="str">
        <f t="shared" si="2"/>
        <v/>
      </c>
    </row>
    <row r="35" spans="1:11" x14ac:dyDescent="0.35">
      <c r="A35" s="149">
        <v>26</v>
      </c>
      <c r="B35" s="60"/>
      <c r="C35" s="58"/>
      <c r="D35" s="64"/>
      <c r="E35" s="64"/>
      <c r="F35" s="60"/>
      <c r="G35" s="64"/>
      <c r="H35" s="238" t="str">
        <f>IFERROR(IF(ISBLANK(B35),"",VLOOKUP('7. Destruct or Offsite Monthly'!B35,'6. Destruction or Offsite'!B35:G39,6,FALSE)),0)</f>
        <v/>
      </c>
      <c r="I35" s="39" t="str">
        <f>IF(ISBLANK(B35),"",IF(VLOOKUP(B35,'6. Destruction or Offsite'!$B$10:$H$109, 7, FALSE)="Yes, gas is destroyed offsite",D35,D35*(H35/100)))</f>
        <v/>
      </c>
      <c r="J35" s="39" t="str">
        <f t="shared" si="1"/>
        <v/>
      </c>
      <c r="K35" s="39" t="str">
        <f t="shared" si="2"/>
        <v/>
      </c>
    </row>
    <row r="36" spans="1:11" x14ac:dyDescent="0.35">
      <c r="A36" s="149">
        <v>27</v>
      </c>
      <c r="B36" s="60"/>
      <c r="C36" s="58"/>
      <c r="D36" s="64"/>
      <c r="E36" s="64"/>
      <c r="F36" s="60"/>
      <c r="G36" s="64"/>
      <c r="H36" s="238" t="str">
        <f>IFERROR(IF(ISBLANK(B36),"",VLOOKUP('7. Destruct or Offsite Monthly'!B36,'6. Destruction or Offsite'!B36:G40,6,FALSE)),0)</f>
        <v/>
      </c>
      <c r="I36" s="39" t="str">
        <f>IF(ISBLANK(B36),"",IF(VLOOKUP(B36,'6. Destruction or Offsite'!$B$10:$H$109, 7, FALSE)="Yes, gas is destroyed offsite",D36,D36*(H36/100)))</f>
        <v/>
      </c>
      <c r="J36" s="39" t="str">
        <f t="shared" si="1"/>
        <v/>
      </c>
      <c r="K36" s="39" t="str">
        <f t="shared" si="2"/>
        <v/>
      </c>
    </row>
    <row r="37" spans="1:11" x14ac:dyDescent="0.35">
      <c r="A37" s="149">
        <v>28</v>
      </c>
      <c r="B37" s="60"/>
      <c r="C37" s="58"/>
      <c r="D37" s="64"/>
      <c r="E37" s="64"/>
      <c r="F37" s="60"/>
      <c r="G37" s="64"/>
      <c r="H37" s="238" t="str">
        <f>IFERROR(IF(ISBLANK(B37),"",VLOOKUP('7. Destruct or Offsite Monthly'!B37,'6. Destruction or Offsite'!B37:G41,6,FALSE)),0)</f>
        <v/>
      </c>
      <c r="I37" s="39" t="str">
        <f>IF(ISBLANK(B37),"",IF(VLOOKUP(B37,'6. Destruction or Offsite'!$B$10:$H$109, 7, FALSE)="Yes, gas is destroyed offsite",D37,D37*(H37/100)))</f>
        <v/>
      </c>
      <c r="J37" s="39" t="str">
        <f t="shared" si="1"/>
        <v/>
      </c>
      <c r="K37" s="39" t="str">
        <f t="shared" si="2"/>
        <v/>
      </c>
    </row>
    <row r="38" spans="1:11" x14ac:dyDescent="0.35">
      <c r="A38" s="149">
        <v>29</v>
      </c>
      <c r="B38" s="60"/>
      <c r="C38" s="58"/>
      <c r="D38" s="64"/>
      <c r="E38" s="64"/>
      <c r="F38" s="60"/>
      <c r="G38" s="64"/>
      <c r="H38" s="238" t="str">
        <f>IFERROR(IF(ISBLANK(B38),"",VLOOKUP('7. Destruct or Offsite Monthly'!B38,'6. Destruction or Offsite'!B38:G42,6,FALSE)),0)</f>
        <v/>
      </c>
      <c r="I38" s="39" t="str">
        <f>IF(ISBLANK(B38),"",IF(VLOOKUP(B38,'6. Destruction or Offsite'!$B$10:$H$109, 7, FALSE)="Yes, gas is destroyed offsite",D38,D38*(H38/100)))</f>
        <v/>
      </c>
      <c r="J38" s="39" t="str">
        <f t="shared" si="1"/>
        <v/>
      </c>
      <c r="K38" s="39" t="str">
        <f t="shared" si="2"/>
        <v/>
      </c>
    </row>
    <row r="39" spans="1:11" x14ac:dyDescent="0.35">
      <c r="A39" s="149">
        <v>30</v>
      </c>
      <c r="B39" s="60"/>
      <c r="C39" s="58"/>
      <c r="D39" s="64"/>
      <c r="E39" s="64"/>
      <c r="F39" s="60"/>
      <c r="G39" s="64"/>
      <c r="H39" s="238" t="str">
        <f>IFERROR(IF(ISBLANK(B39),"",VLOOKUP('7. Destruct or Offsite Monthly'!B39,'6. Destruction or Offsite'!B39:G43,6,FALSE)),0)</f>
        <v/>
      </c>
      <c r="I39" s="39" t="str">
        <f>IF(ISBLANK(B39),"",IF(VLOOKUP(B39,'6. Destruction or Offsite'!$B$10:$H$109, 7, FALSE)="Yes, gas is destroyed offsite",D39,D39*(H39/100)))</f>
        <v/>
      </c>
      <c r="J39" s="39" t="str">
        <f t="shared" si="1"/>
        <v/>
      </c>
      <c r="K39" s="39" t="str">
        <f t="shared" si="2"/>
        <v/>
      </c>
    </row>
    <row r="40" spans="1:11" x14ac:dyDescent="0.35">
      <c r="A40" s="149">
        <v>31</v>
      </c>
      <c r="B40" s="60"/>
      <c r="C40" s="58"/>
      <c r="D40" s="64"/>
      <c r="E40" s="64"/>
      <c r="F40" s="60"/>
      <c r="G40" s="64"/>
      <c r="H40" s="238" t="str">
        <f>IFERROR(IF(ISBLANK(B40),"",VLOOKUP('7. Destruct or Offsite Monthly'!B40,'6. Destruction or Offsite'!B40:G44,6,FALSE)),0)</f>
        <v/>
      </c>
      <c r="I40" s="39" t="str">
        <f>IF(ISBLANK(B40),"",IF(VLOOKUP(B40,'6. Destruction or Offsite'!$B$10:$H$109, 7, FALSE)="Yes, gas is destroyed offsite",D40,D40*(H40/100)))</f>
        <v/>
      </c>
      <c r="J40" s="39" t="str">
        <f t="shared" si="1"/>
        <v/>
      </c>
      <c r="K40" s="39" t="str">
        <f t="shared" si="2"/>
        <v/>
      </c>
    </row>
    <row r="41" spans="1:11" x14ac:dyDescent="0.35">
      <c r="A41" s="149">
        <v>32</v>
      </c>
      <c r="B41" s="60"/>
      <c r="C41" s="58"/>
      <c r="D41" s="64"/>
      <c r="E41" s="64"/>
      <c r="F41" s="60"/>
      <c r="G41" s="64"/>
      <c r="H41" s="238" t="str">
        <f>IFERROR(IF(ISBLANK(B41),"",VLOOKUP('7. Destruct or Offsite Monthly'!B41,'6. Destruction or Offsite'!B41:G45,6,FALSE)),0)</f>
        <v/>
      </c>
      <c r="I41" s="39" t="str">
        <f>IF(ISBLANK(B41),"",IF(VLOOKUP(B41,'6. Destruction or Offsite'!$B$10:$H$109, 7, FALSE)="Yes, gas is destroyed offsite",D41,D41*(H41/100)))</f>
        <v/>
      </c>
      <c r="J41" s="39" t="str">
        <f t="shared" si="1"/>
        <v/>
      </c>
      <c r="K41" s="39" t="str">
        <f t="shared" si="2"/>
        <v/>
      </c>
    </row>
    <row r="42" spans="1:11" x14ac:dyDescent="0.35">
      <c r="A42" s="149">
        <v>33</v>
      </c>
      <c r="B42" s="60"/>
      <c r="C42" s="58"/>
      <c r="D42" s="64"/>
      <c r="E42" s="64"/>
      <c r="F42" s="60"/>
      <c r="G42" s="64"/>
      <c r="H42" s="238" t="str">
        <f>IFERROR(IF(ISBLANK(B42),"",VLOOKUP('7. Destruct or Offsite Monthly'!B42,'6. Destruction or Offsite'!B42:G46,6,FALSE)),0)</f>
        <v/>
      </c>
      <c r="I42" s="39" t="str">
        <f>IF(ISBLANK(B42),"",IF(VLOOKUP(B42,'6. Destruction or Offsite'!$B$10:$H$109, 7, FALSE)="Yes, gas is destroyed offsite",D42,D42*(H42/100)))</f>
        <v/>
      </c>
      <c r="J42" s="39" t="str">
        <f t="shared" si="1"/>
        <v/>
      </c>
      <c r="K42" s="39" t="str">
        <f t="shared" si="2"/>
        <v/>
      </c>
    </row>
    <row r="43" spans="1:11" x14ac:dyDescent="0.35">
      <c r="A43" s="149">
        <v>34</v>
      </c>
      <c r="B43" s="60"/>
      <c r="C43" s="58"/>
      <c r="D43" s="64"/>
      <c r="E43" s="64"/>
      <c r="F43" s="60"/>
      <c r="G43" s="64"/>
      <c r="H43" s="238" t="str">
        <f>IFERROR(IF(ISBLANK(B43),"",VLOOKUP('7. Destruct or Offsite Monthly'!B43,'6. Destruction or Offsite'!B43:G47,6,FALSE)),0)</f>
        <v/>
      </c>
      <c r="I43" s="39" t="str">
        <f>IF(ISBLANK(B43),"",IF(VLOOKUP(B43,'6. Destruction or Offsite'!$B$10:$H$109, 7, FALSE)="Yes, gas is destroyed offsite",D43,D43*(H43/100)))</f>
        <v/>
      </c>
      <c r="J43" s="39" t="str">
        <f t="shared" si="1"/>
        <v/>
      </c>
      <c r="K43" s="39" t="str">
        <f t="shared" si="2"/>
        <v/>
      </c>
    </row>
    <row r="44" spans="1:11" x14ac:dyDescent="0.35">
      <c r="A44" s="149">
        <v>35</v>
      </c>
      <c r="B44" s="60"/>
      <c r="C44" s="58"/>
      <c r="D44" s="64"/>
      <c r="E44" s="64"/>
      <c r="F44" s="60"/>
      <c r="G44" s="64"/>
      <c r="H44" s="238" t="str">
        <f>IFERROR(IF(ISBLANK(B44),"",VLOOKUP('7. Destruct or Offsite Monthly'!B44,'6. Destruction or Offsite'!B44:G48,6,FALSE)),0)</f>
        <v/>
      </c>
      <c r="I44" s="39" t="str">
        <f>IF(ISBLANK(B44),"",IF(VLOOKUP(B44,'6. Destruction or Offsite'!$B$10:$H$109, 7, FALSE)="Yes, gas is destroyed offsite",D44,D44*(H44/100)))</f>
        <v/>
      </c>
      <c r="J44" s="39" t="str">
        <f t="shared" si="1"/>
        <v/>
      </c>
      <c r="K44" s="39" t="str">
        <f t="shared" si="2"/>
        <v/>
      </c>
    </row>
    <row r="45" spans="1:11" x14ac:dyDescent="0.35">
      <c r="A45" s="149">
        <v>36</v>
      </c>
      <c r="B45" s="60"/>
      <c r="C45" s="58"/>
      <c r="D45" s="64"/>
      <c r="E45" s="64"/>
      <c r="F45" s="60"/>
      <c r="G45" s="64"/>
      <c r="H45" s="238" t="str">
        <f>IFERROR(IF(ISBLANK(B45),"",VLOOKUP('7. Destruct or Offsite Monthly'!B45,'6. Destruction or Offsite'!B45:G49,6,FALSE)),0)</f>
        <v/>
      </c>
      <c r="I45" s="39" t="str">
        <f>IF(ISBLANK(B45),"",IF(VLOOKUP(B45,'6. Destruction or Offsite'!$B$10:$H$109, 7, FALSE)="Yes, gas is destroyed offsite",D45,D45*(H45/100)))</f>
        <v/>
      </c>
      <c r="J45" s="39" t="str">
        <f t="shared" si="1"/>
        <v/>
      </c>
      <c r="K45" s="39" t="str">
        <f t="shared" si="2"/>
        <v/>
      </c>
    </row>
    <row r="46" spans="1:11" x14ac:dyDescent="0.35">
      <c r="A46" s="149">
        <v>37</v>
      </c>
      <c r="B46" s="60"/>
      <c r="C46" s="58"/>
      <c r="D46" s="64"/>
      <c r="E46" s="64"/>
      <c r="F46" s="60"/>
      <c r="G46" s="64"/>
      <c r="H46" s="238" t="str">
        <f>IFERROR(IF(ISBLANK(B46),"",VLOOKUP('7. Destruct or Offsite Monthly'!B46,'6. Destruction or Offsite'!B46:G50,6,FALSE)),0)</f>
        <v/>
      </c>
      <c r="I46" s="39" t="str">
        <f>IF(ISBLANK(B46),"",IF(VLOOKUP(B46,'6. Destruction or Offsite'!$B$10:$H$109, 7, FALSE)="Yes, gas is destroyed offsite",D46,D46*(H46/100)))</f>
        <v/>
      </c>
      <c r="J46" s="39" t="str">
        <f t="shared" si="1"/>
        <v/>
      </c>
      <c r="K46" s="39" t="str">
        <f t="shared" si="2"/>
        <v/>
      </c>
    </row>
    <row r="47" spans="1:11" x14ac:dyDescent="0.35">
      <c r="A47" s="149">
        <v>38</v>
      </c>
      <c r="B47" s="60"/>
      <c r="C47" s="58"/>
      <c r="D47" s="64"/>
      <c r="E47" s="64"/>
      <c r="F47" s="60"/>
      <c r="G47" s="64"/>
      <c r="H47" s="238" t="str">
        <f>IFERROR(IF(ISBLANK(B47),"",VLOOKUP('7. Destruct or Offsite Monthly'!B47,'6. Destruction or Offsite'!B47:G51,6,FALSE)),0)</f>
        <v/>
      </c>
      <c r="I47" s="39" t="str">
        <f>IF(ISBLANK(B47),"",IF(VLOOKUP(B47,'6. Destruction or Offsite'!$B$10:$H$109, 7, FALSE)="Yes, gas is destroyed offsite",D47,D47*(H47/100)))</f>
        <v/>
      </c>
      <c r="J47" s="39" t="str">
        <f t="shared" si="1"/>
        <v/>
      </c>
      <c r="K47" s="39" t="str">
        <f t="shared" si="2"/>
        <v/>
      </c>
    </row>
    <row r="48" spans="1:11" x14ac:dyDescent="0.35">
      <c r="A48" s="149">
        <v>39</v>
      </c>
      <c r="B48" s="60"/>
      <c r="C48" s="58"/>
      <c r="D48" s="64"/>
      <c r="E48" s="64"/>
      <c r="F48" s="60"/>
      <c r="G48" s="64"/>
      <c r="H48" s="238" t="str">
        <f>IFERROR(IF(ISBLANK(B48),"",VLOOKUP('7. Destruct or Offsite Monthly'!B48,'6. Destruction or Offsite'!B48:G52,6,FALSE)),0)</f>
        <v/>
      </c>
      <c r="I48" s="39" t="str">
        <f>IF(ISBLANK(B48),"",IF(VLOOKUP(B48,'6. Destruction or Offsite'!$B$10:$H$109, 7, FALSE)="Yes, gas is destroyed offsite",D48,D48*(H48/100)))</f>
        <v/>
      </c>
      <c r="J48" s="39" t="str">
        <f t="shared" si="1"/>
        <v/>
      </c>
      <c r="K48" s="39" t="str">
        <f t="shared" si="2"/>
        <v/>
      </c>
    </row>
    <row r="49" spans="1:11" x14ac:dyDescent="0.35">
      <c r="A49" s="149">
        <v>40</v>
      </c>
      <c r="B49" s="60"/>
      <c r="C49" s="58"/>
      <c r="D49" s="64"/>
      <c r="E49" s="64"/>
      <c r="F49" s="60"/>
      <c r="G49" s="64"/>
      <c r="H49" s="238" t="str">
        <f>IFERROR(IF(ISBLANK(B49),"",VLOOKUP('7. Destruct or Offsite Monthly'!B49,'6. Destruction or Offsite'!B49:G53,6,FALSE)),0)</f>
        <v/>
      </c>
      <c r="I49" s="39" t="str">
        <f>IF(ISBLANK(B49),"",IF(VLOOKUP(B49,'6. Destruction or Offsite'!$B$10:$H$109, 7, FALSE)="Yes, gas is destroyed offsite",D49,D49*(H49/100)))</f>
        <v/>
      </c>
      <c r="J49" s="39" t="str">
        <f t="shared" si="1"/>
        <v/>
      </c>
      <c r="K49" s="39" t="str">
        <f t="shared" si="2"/>
        <v/>
      </c>
    </row>
    <row r="50" spans="1:11" x14ac:dyDescent="0.35">
      <c r="A50" s="149">
        <v>41</v>
      </c>
      <c r="B50" s="60"/>
      <c r="C50" s="58"/>
      <c r="D50" s="64"/>
      <c r="E50" s="64"/>
      <c r="F50" s="60"/>
      <c r="G50" s="64"/>
      <c r="H50" s="238" t="str">
        <f>IFERROR(IF(ISBLANK(B50),"",VLOOKUP('7. Destruct or Offsite Monthly'!B50,'6. Destruction or Offsite'!B50:G54,6,FALSE)),0)</f>
        <v/>
      </c>
      <c r="I50" s="39" t="str">
        <f>IF(ISBLANK(B50),"",IF(VLOOKUP(B50,'6. Destruction or Offsite'!$B$10:$H$109, 7, FALSE)="Yes, gas is destroyed offsite",D50,D50*(H50/100)))</f>
        <v/>
      </c>
      <c r="J50" s="39" t="str">
        <f t="shared" si="1"/>
        <v/>
      </c>
      <c r="K50" s="39" t="str">
        <f t="shared" si="2"/>
        <v/>
      </c>
    </row>
    <row r="51" spans="1:11" x14ac:dyDescent="0.35">
      <c r="A51" s="149">
        <v>42</v>
      </c>
      <c r="B51" s="60"/>
      <c r="C51" s="58"/>
      <c r="D51" s="64"/>
      <c r="E51" s="64"/>
      <c r="F51" s="60"/>
      <c r="G51" s="64"/>
      <c r="H51" s="238" t="str">
        <f>IFERROR(IF(ISBLANK(B51),"",VLOOKUP('7. Destruct or Offsite Monthly'!B51,'6. Destruction or Offsite'!B51:G55,6,FALSE)),0)</f>
        <v/>
      </c>
      <c r="I51" s="39" t="str">
        <f>IF(ISBLANK(B51),"",IF(VLOOKUP(B51,'6. Destruction or Offsite'!$B$10:$H$109, 7, FALSE)="Yes, gas is destroyed offsite",D51,D51*(H51/100)))</f>
        <v/>
      </c>
      <c r="J51" s="39" t="str">
        <f t="shared" si="1"/>
        <v/>
      </c>
      <c r="K51" s="39" t="str">
        <f t="shared" si="2"/>
        <v/>
      </c>
    </row>
    <row r="52" spans="1:11" x14ac:dyDescent="0.35">
      <c r="A52" s="149">
        <v>43</v>
      </c>
      <c r="B52" s="60"/>
      <c r="C52" s="58"/>
      <c r="D52" s="64"/>
      <c r="E52" s="64"/>
      <c r="F52" s="60"/>
      <c r="G52" s="64"/>
      <c r="H52" s="238" t="str">
        <f>IFERROR(IF(ISBLANK(B52),"",VLOOKUP('7. Destruct or Offsite Monthly'!B52,'6. Destruction or Offsite'!B52:G56,6,FALSE)),0)</f>
        <v/>
      </c>
      <c r="I52" s="39" t="str">
        <f>IF(ISBLANK(B52),"",IF(VLOOKUP(B52,'6. Destruction or Offsite'!$B$10:$H$109, 7, FALSE)="Yes, gas is destroyed offsite",D52,D52*(H52/100)))</f>
        <v/>
      </c>
      <c r="J52" s="39" t="str">
        <f t="shared" si="1"/>
        <v/>
      </c>
      <c r="K52" s="39" t="str">
        <f t="shared" si="2"/>
        <v/>
      </c>
    </row>
    <row r="53" spans="1:11" x14ac:dyDescent="0.35">
      <c r="A53" s="149">
        <v>44</v>
      </c>
      <c r="B53" s="60"/>
      <c r="C53" s="58"/>
      <c r="D53" s="64"/>
      <c r="E53" s="64"/>
      <c r="F53" s="60"/>
      <c r="G53" s="64"/>
      <c r="H53" s="238" t="str">
        <f>IFERROR(IF(ISBLANK(B53),"",VLOOKUP('7. Destruct or Offsite Monthly'!B53,'6. Destruction or Offsite'!B53:G57,6,FALSE)),0)</f>
        <v/>
      </c>
      <c r="I53" s="39" t="str">
        <f>IF(ISBLANK(B53),"",IF(VLOOKUP(B53,'6. Destruction or Offsite'!$B$10:$H$109, 7, FALSE)="Yes, gas is destroyed offsite",D53,D53*(H53/100)))</f>
        <v/>
      </c>
      <c r="J53" s="39" t="str">
        <f t="shared" si="1"/>
        <v/>
      </c>
      <c r="K53" s="39" t="str">
        <f t="shared" si="2"/>
        <v/>
      </c>
    </row>
    <row r="54" spans="1:11" x14ac:dyDescent="0.35">
      <c r="A54" s="149">
        <v>45</v>
      </c>
      <c r="B54" s="60"/>
      <c r="C54" s="58"/>
      <c r="D54" s="64"/>
      <c r="E54" s="64"/>
      <c r="F54" s="60"/>
      <c r="G54" s="64"/>
      <c r="H54" s="238" t="str">
        <f>IFERROR(IF(ISBLANK(B54),"",VLOOKUP('7. Destruct or Offsite Monthly'!B54,'6. Destruction or Offsite'!B54:G58,6,FALSE)),0)</f>
        <v/>
      </c>
      <c r="I54" s="39" t="str">
        <f>IF(ISBLANK(B54),"",IF(VLOOKUP(B54,'6. Destruction or Offsite'!$B$10:$H$109, 7, FALSE)="Yes, gas is destroyed offsite",D54,D54*(H54/100)))</f>
        <v/>
      </c>
      <c r="J54" s="39" t="str">
        <f t="shared" si="1"/>
        <v/>
      </c>
      <c r="K54" s="39" t="str">
        <f t="shared" si="2"/>
        <v/>
      </c>
    </row>
    <row r="55" spans="1:11" x14ac:dyDescent="0.35">
      <c r="A55" s="149">
        <v>46</v>
      </c>
      <c r="B55" s="60"/>
      <c r="C55" s="58"/>
      <c r="D55" s="64"/>
      <c r="E55" s="64"/>
      <c r="F55" s="60"/>
      <c r="G55" s="64"/>
      <c r="H55" s="238" t="str">
        <f>IFERROR(IF(ISBLANK(B55),"",VLOOKUP('7. Destruct or Offsite Monthly'!B55,'6. Destruction or Offsite'!B55:G59,6,FALSE)),0)</f>
        <v/>
      </c>
      <c r="I55" s="39" t="str">
        <f>IF(ISBLANK(B55),"",IF(VLOOKUP(B55,'6. Destruction or Offsite'!$B$10:$H$109, 7, FALSE)="Yes, gas is destroyed offsite",D55,D55*(H55/100)))</f>
        <v/>
      </c>
      <c r="J55" s="39" t="str">
        <f t="shared" si="1"/>
        <v/>
      </c>
      <c r="K55" s="39" t="str">
        <f t="shared" si="2"/>
        <v/>
      </c>
    </row>
    <row r="56" spans="1:11" x14ac:dyDescent="0.35">
      <c r="A56" s="149">
        <v>47</v>
      </c>
      <c r="B56" s="60"/>
      <c r="C56" s="58"/>
      <c r="D56" s="64"/>
      <c r="E56" s="64"/>
      <c r="F56" s="60"/>
      <c r="G56" s="64"/>
      <c r="H56" s="238" t="str">
        <f>IFERROR(IF(ISBLANK(B56),"",VLOOKUP('7. Destruct or Offsite Monthly'!B56,'6. Destruction or Offsite'!B56:G60,6,FALSE)),0)</f>
        <v/>
      </c>
      <c r="I56" s="39" t="str">
        <f>IF(ISBLANK(B56),"",IF(VLOOKUP(B56,'6. Destruction or Offsite'!$B$10:$H$109, 7, FALSE)="Yes, gas is destroyed offsite",D56,D56*(H56/100)))</f>
        <v/>
      </c>
      <c r="J56" s="39" t="str">
        <f t="shared" si="1"/>
        <v/>
      </c>
      <c r="K56" s="39" t="str">
        <f t="shared" si="2"/>
        <v/>
      </c>
    </row>
    <row r="57" spans="1:11" x14ac:dyDescent="0.35">
      <c r="A57" s="149">
        <v>48</v>
      </c>
      <c r="B57" s="60"/>
      <c r="C57" s="58"/>
      <c r="D57" s="64"/>
      <c r="E57" s="64"/>
      <c r="F57" s="60"/>
      <c r="G57" s="64"/>
      <c r="H57" s="238" t="str">
        <f>IFERROR(IF(ISBLANK(B57),"",VLOOKUP('7. Destruct or Offsite Monthly'!B57,'6. Destruction or Offsite'!B57:G61,6,FALSE)),0)</f>
        <v/>
      </c>
      <c r="I57" s="39" t="str">
        <f>IF(ISBLANK(B57),"",IF(VLOOKUP(B57,'6. Destruction or Offsite'!$B$10:$H$109, 7, FALSE)="Yes, gas is destroyed offsite",D57,D57*(H57/100)))</f>
        <v/>
      </c>
      <c r="J57" s="39" t="str">
        <f t="shared" si="1"/>
        <v/>
      </c>
      <c r="K57" s="39" t="str">
        <f t="shared" si="2"/>
        <v/>
      </c>
    </row>
    <row r="58" spans="1:11" x14ac:dyDescent="0.35">
      <c r="A58" s="149">
        <v>49</v>
      </c>
      <c r="B58" s="60"/>
      <c r="C58" s="58"/>
      <c r="D58" s="64"/>
      <c r="E58" s="64"/>
      <c r="F58" s="60"/>
      <c r="G58" s="64"/>
      <c r="H58" s="238" t="str">
        <f>IFERROR(IF(ISBLANK(B58),"",VLOOKUP('7. Destruct or Offsite Monthly'!B58,'6. Destruction or Offsite'!B58:G62,6,FALSE)),0)</f>
        <v/>
      </c>
      <c r="I58" s="39" t="str">
        <f>IF(ISBLANK(B58),"",IF(VLOOKUP(B58,'6. Destruction or Offsite'!$B$10:$H$109, 7, FALSE)="Yes, gas is destroyed offsite",D58,D58*(H58/100)))</f>
        <v/>
      </c>
      <c r="J58" s="39" t="str">
        <f t="shared" si="1"/>
        <v/>
      </c>
      <c r="K58" s="39" t="str">
        <f t="shared" si="2"/>
        <v/>
      </c>
    </row>
    <row r="59" spans="1:11" x14ac:dyDescent="0.35">
      <c r="A59" s="149">
        <v>50</v>
      </c>
      <c r="B59" s="60"/>
      <c r="C59" s="58"/>
      <c r="D59" s="64"/>
      <c r="E59" s="64"/>
      <c r="F59" s="60"/>
      <c r="G59" s="64"/>
      <c r="H59" s="238" t="str">
        <f>IFERROR(IF(ISBLANK(B59),"",VLOOKUP('7. Destruct or Offsite Monthly'!B59,'6. Destruction or Offsite'!B59:G63,6,FALSE)),0)</f>
        <v/>
      </c>
      <c r="I59" s="39" t="str">
        <f>IF(ISBLANK(B59),"",IF(VLOOKUP(B59,'6. Destruction or Offsite'!$B$10:$H$109, 7, FALSE)="Yes, gas is destroyed offsite",D59,D59*(H59/100)))</f>
        <v/>
      </c>
      <c r="J59" s="39" t="str">
        <f t="shared" si="1"/>
        <v/>
      </c>
      <c r="K59" s="39" t="str">
        <f t="shared" si="2"/>
        <v/>
      </c>
    </row>
    <row r="60" spans="1:11" x14ac:dyDescent="0.35">
      <c r="A60" s="149">
        <v>51</v>
      </c>
      <c r="B60" s="60"/>
      <c r="C60" s="58"/>
      <c r="D60" s="64"/>
      <c r="E60" s="64"/>
      <c r="F60" s="60"/>
      <c r="G60" s="64"/>
      <c r="H60" s="238" t="str">
        <f>IFERROR(IF(ISBLANK(B60),"",VLOOKUP('7. Destruct or Offsite Monthly'!B60,'6. Destruction or Offsite'!B60:G64,6,FALSE)),0)</f>
        <v/>
      </c>
      <c r="I60" s="39" t="str">
        <f>IF(ISBLANK(B60),"",IF(VLOOKUP(B60,'6. Destruction or Offsite'!$B$10:$H$109, 7, FALSE)="Yes, gas is destroyed offsite",D60,D60*(H60/100)))</f>
        <v/>
      </c>
      <c r="J60" s="39" t="str">
        <f t="shared" si="1"/>
        <v/>
      </c>
      <c r="K60" s="39" t="str">
        <f t="shared" si="2"/>
        <v/>
      </c>
    </row>
    <row r="61" spans="1:11" x14ac:dyDescent="0.35">
      <c r="A61" s="149">
        <v>52</v>
      </c>
      <c r="B61" s="60"/>
      <c r="C61" s="58"/>
      <c r="D61" s="64"/>
      <c r="E61" s="64"/>
      <c r="F61" s="60"/>
      <c r="G61" s="64"/>
      <c r="H61" s="238" t="str">
        <f>IFERROR(IF(ISBLANK(B61),"",VLOOKUP('7. Destruct or Offsite Monthly'!B61,'6. Destruction or Offsite'!B61:G65,6,FALSE)),0)</f>
        <v/>
      </c>
      <c r="I61" s="39" t="str">
        <f>IF(ISBLANK(B61),"",IF(VLOOKUP(B61,'6. Destruction or Offsite'!$B$10:$H$109, 7, FALSE)="Yes, gas is destroyed offsite",D61,D61*(H61/100)))</f>
        <v/>
      </c>
      <c r="J61" s="39" t="str">
        <f t="shared" si="1"/>
        <v/>
      </c>
      <c r="K61" s="39" t="str">
        <f t="shared" si="2"/>
        <v/>
      </c>
    </row>
    <row r="62" spans="1:11" x14ac:dyDescent="0.35">
      <c r="A62" s="149">
        <v>53</v>
      </c>
      <c r="B62" s="60"/>
      <c r="C62" s="58"/>
      <c r="D62" s="64"/>
      <c r="E62" s="64"/>
      <c r="F62" s="60"/>
      <c r="G62" s="64"/>
      <c r="H62" s="238" t="str">
        <f>IFERROR(IF(ISBLANK(B62),"",VLOOKUP('7. Destruct or Offsite Monthly'!B62,'6. Destruction or Offsite'!B62:G66,6,FALSE)),0)</f>
        <v/>
      </c>
      <c r="I62" s="39" t="str">
        <f>IF(ISBLANK(B62),"",IF(VLOOKUP(B62,'6. Destruction or Offsite'!$B$10:$H$109, 7, FALSE)="Yes, gas is destroyed offsite",D62,D62*(H62/100)))</f>
        <v/>
      </c>
      <c r="J62" s="39" t="str">
        <f t="shared" si="1"/>
        <v/>
      </c>
      <c r="K62" s="39" t="str">
        <f t="shared" si="2"/>
        <v/>
      </c>
    </row>
    <row r="63" spans="1:11" x14ac:dyDescent="0.35">
      <c r="A63" s="149">
        <v>54</v>
      </c>
      <c r="B63" s="60"/>
      <c r="C63" s="58"/>
      <c r="D63" s="64"/>
      <c r="E63" s="64"/>
      <c r="F63" s="60"/>
      <c r="G63" s="64"/>
      <c r="H63" s="238" t="str">
        <f>IFERROR(IF(ISBLANK(B63),"",VLOOKUP('7. Destruct or Offsite Monthly'!B63,'6. Destruction or Offsite'!B63:G67,6,FALSE)),0)</f>
        <v/>
      </c>
      <c r="I63" s="39" t="str">
        <f>IF(ISBLANK(B63),"",IF(VLOOKUP(B63,'6. Destruction or Offsite'!$B$10:$H$109, 7, FALSE)="Yes, gas is destroyed offsite",D63,D63*(H63/100)))</f>
        <v/>
      </c>
      <c r="J63" s="39" t="str">
        <f t="shared" si="1"/>
        <v/>
      </c>
      <c r="K63" s="39" t="str">
        <f t="shared" si="2"/>
        <v/>
      </c>
    </row>
    <row r="64" spans="1:11" x14ac:dyDescent="0.35">
      <c r="A64" s="149">
        <v>55</v>
      </c>
      <c r="B64" s="60"/>
      <c r="C64" s="58"/>
      <c r="D64" s="64"/>
      <c r="E64" s="64"/>
      <c r="F64" s="60"/>
      <c r="G64" s="64"/>
      <c r="H64" s="238" t="str">
        <f>IFERROR(IF(ISBLANK(B64),"",VLOOKUP('7. Destruct or Offsite Monthly'!B64,'6. Destruction or Offsite'!B64:G68,6,FALSE)),0)</f>
        <v/>
      </c>
      <c r="I64" s="39" t="str">
        <f>IF(ISBLANK(B64),"",IF(VLOOKUP(B64,'6. Destruction or Offsite'!$B$10:$H$109, 7, FALSE)="Yes, gas is destroyed offsite",D64,D64*(H64/100)))</f>
        <v/>
      </c>
      <c r="J64" s="39" t="str">
        <f t="shared" si="1"/>
        <v/>
      </c>
      <c r="K64" s="39" t="str">
        <f t="shared" si="2"/>
        <v/>
      </c>
    </row>
    <row r="65" spans="1:11" x14ac:dyDescent="0.35">
      <c r="A65" s="149">
        <v>56</v>
      </c>
      <c r="B65" s="60"/>
      <c r="C65" s="58"/>
      <c r="D65" s="64"/>
      <c r="E65" s="64"/>
      <c r="F65" s="60"/>
      <c r="G65" s="64"/>
      <c r="H65" s="238" t="str">
        <f>IFERROR(IF(ISBLANK(B65),"",VLOOKUP('7. Destruct or Offsite Monthly'!B65,'6. Destruction or Offsite'!B65:G69,6,FALSE)),0)</f>
        <v/>
      </c>
      <c r="I65" s="39" t="str">
        <f>IF(ISBLANK(B65),"",IF(VLOOKUP(B65,'6. Destruction or Offsite'!$B$10:$H$109, 7, FALSE)="Yes, gas is destroyed offsite",D65,D65*(H65/100)))</f>
        <v/>
      </c>
      <c r="J65" s="39" t="str">
        <f t="shared" si="1"/>
        <v/>
      </c>
      <c r="K65" s="39" t="str">
        <f t="shared" si="2"/>
        <v/>
      </c>
    </row>
    <row r="66" spans="1:11" x14ac:dyDescent="0.35">
      <c r="A66" s="149">
        <v>57</v>
      </c>
      <c r="B66" s="60"/>
      <c r="C66" s="58"/>
      <c r="D66" s="64"/>
      <c r="E66" s="64"/>
      <c r="F66" s="60"/>
      <c r="G66" s="64"/>
      <c r="H66" s="238" t="str">
        <f>IFERROR(IF(ISBLANK(B66),"",VLOOKUP('7. Destruct or Offsite Monthly'!B66,'6. Destruction or Offsite'!B66:G70,6,FALSE)),0)</f>
        <v/>
      </c>
      <c r="I66" s="39" t="str">
        <f>IF(ISBLANK(B66),"",IF(VLOOKUP(B66,'6. Destruction or Offsite'!$B$10:$H$109, 7, FALSE)="Yes, gas is destroyed offsite",D66,D66*(H66/100)))</f>
        <v/>
      </c>
      <c r="J66" s="39" t="str">
        <f t="shared" si="1"/>
        <v/>
      </c>
      <c r="K66" s="39" t="str">
        <f t="shared" si="2"/>
        <v/>
      </c>
    </row>
    <row r="67" spans="1:11" x14ac:dyDescent="0.35">
      <c r="A67" s="149">
        <v>58</v>
      </c>
      <c r="B67" s="60"/>
      <c r="C67" s="58"/>
      <c r="D67" s="64"/>
      <c r="E67" s="64"/>
      <c r="F67" s="60"/>
      <c r="G67" s="64"/>
      <c r="H67" s="238" t="str">
        <f>IFERROR(IF(ISBLANK(B67),"",VLOOKUP('7. Destruct or Offsite Monthly'!B67,'6. Destruction or Offsite'!B67:G71,6,FALSE)),0)</f>
        <v/>
      </c>
      <c r="I67" s="39" t="str">
        <f>IF(ISBLANK(B67),"",IF(VLOOKUP(B67,'6. Destruction or Offsite'!$B$10:$H$109, 7, FALSE)="Yes, gas is destroyed offsite",D67,D67*(H67/100)))</f>
        <v/>
      </c>
      <c r="J67" s="39" t="str">
        <f t="shared" si="1"/>
        <v/>
      </c>
      <c r="K67" s="39" t="str">
        <f t="shared" si="2"/>
        <v/>
      </c>
    </row>
    <row r="68" spans="1:11" x14ac:dyDescent="0.35">
      <c r="A68" s="149">
        <v>59</v>
      </c>
      <c r="B68" s="60"/>
      <c r="C68" s="58"/>
      <c r="D68" s="64"/>
      <c r="E68" s="64"/>
      <c r="F68" s="60"/>
      <c r="G68" s="64"/>
      <c r="H68" s="238" t="str">
        <f>IFERROR(IF(ISBLANK(B68),"",VLOOKUP('7. Destruct or Offsite Monthly'!B68,'6. Destruction or Offsite'!B68:G72,6,FALSE)),0)</f>
        <v/>
      </c>
      <c r="I68" s="39" t="str">
        <f>IF(ISBLANK(B68),"",IF(VLOOKUP(B68,'6. Destruction or Offsite'!$B$10:$H$109, 7, FALSE)="Yes, gas is destroyed offsite",D68,D68*(H68/100)))</f>
        <v/>
      </c>
      <c r="J68" s="39" t="str">
        <f t="shared" si="1"/>
        <v/>
      </c>
      <c r="K68" s="39" t="str">
        <f t="shared" si="2"/>
        <v/>
      </c>
    </row>
    <row r="69" spans="1:11" x14ac:dyDescent="0.35">
      <c r="A69" s="149">
        <v>60</v>
      </c>
      <c r="B69" s="60"/>
      <c r="C69" s="58"/>
      <c r="D69" s="64"/>
      <c r="E69" s="64"/>
      <c r="F69" s="60"/>
      <c r="G69" s="64"/>
      <c r="H69" s="238" t="str">
        <f>IFERROR(IF(ISBLANK(B69),"",VLOOKUP('7. Destruct or Offsite Monthly'!B69,'6. Destruction or Offsite'!B69:G73,6,FALSE)),0)</f>
        <v/>
      </c>
      <c r="I69" s="39" t="str">
        <f>IF(ISBLANK(B69),"",IF(VLOOKUP(B69,'6. Destruction or Offsite'!$B$10:$H$109, 7, FALSE)="Yes, gas is destroyed offsite",D69,D69*(H69/100)))</f>
        <v/>
      </c>
      <c r="J69" s="39" t="str">
        <f t="shared" si="1"/>
        <v/>
      </c>
      <c r="K69" s="39" t="str">
        <f t="shared" si="2"/>
        <v/>
      </c>
    </row>
    <row r="70" spans="1:11" x14ac:dyDescent="0.35">
      <c r="A70" s="149">
        <v>61</v>
      </c>
      <c r="B70" s="60"/>
      <c r="C70" s="58"/>
      <c r="D70" s="64"/>
      <c r="E70" s="64"/>
      <c r="F70" s="60"/>
      <c r="G70" s="64"/>
      <c r="H70" s="238" t="str">
        <f>IFERROR(IF(ISBLANK(B70),"",VLOOKUP('7. Destruct or Offsite Monthly'!B70,'6. Destruction or Offsite'!B70:G74,6,FALSE)),0)</f>
        <v/>
      </c>
      <c r="I70" s="39" t="str">
        <f>IF(ISBLANK(B70),"",IF(VLOOKUP(B70,'6. Destruction or Offsite'!$B$10:$H$109, 7, FALSE)="Yes, gas is destroyed offsite",D70,D70*(H70/100)))</f>
        <v/>
      </c>
      <c r="J70" s="39" t="str">
        <f t="shared" si="1"/>
        <v/>
      </c>
      <c r="K70" s="39" t="str">
        <f t="shared" si="2"/>
        <v/>
      </c>
    </row>
    <row r="71" spans="1:11" x14ac:dyDescent="0.35">
      <c r="A71" s="149">
        <v>62</v>
      </c>
      <c r="B71" s="60"/>
      <c r="C71" s="58"/>
      <c r="D71" s="64"/>
      <c r="E71" s="64"/>
      <c r="F71" s="60"/>
      <c r="G71" s="64"/>
      <c r="H71" s="238" t="str">
        <f>IFERROR(IF(ISBLANK(B71),"",VLOOKUP('7. Destruct or Offsite Monthly'!B71,'6. Destruction or Offsite'!B71:G75,6,FALSE)),0)</f>
        <v/>
      </c>
      <c r="I71" s="39" t="str">
        <f>IF(ISBLANK(B71),"",IF(VLOOKUP(B71,'6. Destruction or Offsite'!$B$10:$H$109, 7, FALSE)="Yes, gas is destroyed offsite",D71,D71*(H71/100)))</f>
        <v/>
      </c>
      <c r="J71" s="39" t="str">
        <f t="shared" si="1"/>
        <v/>
      </c>
      <c r="K71" s="39" t="str">
        <f t="shared" si="2"/>
        <v/>
      </c>
    </row>
    <row r="72" spans="1:11" x14ac:dyDescent="0.35">
      <c r="A72" s="149">
        <v>63</v>
      </c>
      <c r="B72" s="60"/>
      <c r="C72" s="58"/>
      <c r="D72" s="64"/>
      <c r="E72" s="64"/>
      <c r="F72" s="60"/>
      <c r="G72" s="64"/>
      <c r="H72" s="238" t="str">
        <f>IFERROR(IF(ISBLANK(B72),"",VLOOKUP('7. Destruct or Offsite Monthly'!B72,'6. Destruction or Offsite'!B72:G76,6,FALSE)),0)</f>
        <v/>
      </c>
      <c r="I72" s="39" t="str">
        <f>IF(ISBLANK(B72),"",IF(VLOOKUP(B72,'6. Destruction or Offsite'!$B$10:$H$109, 7, FALSE)="Yes, gas is destroyed offsite",D72,D72*(H72/100)))</f>
        <v/>
      </c>
      <c r="J72" s="39" t="str">
        <f t="shared" si="1"/>
        <v/>
      </c>
      <c r="K72" s="39" t="str">
        <f t="shared" si="2"/>
        <v/>
      </c>
    </row>
    <row r="73" spans="1:11" x14ac:dyDescent="0.35">
      <c r="A73" s="149">
        <v>64</v>
      </c>
      <c r="B73" s="60"/>
      <c r="C73" s="58"/>
      <c r="D73" s="64"/>
      <c r="E73" s="64"/>
      <c r="F73" s="60"/>
      <c r="G73" s="64"/>
      <c r="H73" s="238" t="str">
        <f>IFERROR(IF(ISBLANK(B73),"",VLOOKUP('7. Destruct or Offsite Monthly'!B73,'6. Destruction or Offsite'!B73:G77,6,FALSE)),0)</f>
        <v/>
      </c>
      <c r="I73" s="39" t="str">
        <f>IF(ISBLANK(B73),"",IF(VLOOKUP(B73,'6. Destruction or Offsite'!$B$10:$H$109, 7, FALSE)="Yes, gas is destroyed offsite",D73,D73*(H73/100)))</f>
        <v/>
      </c>
      <c r="J73" s="39" t="str">
        <f t="shared" si="1"/>
        <v/>
      </c>
      <c r="K73" s="39" t="str">
        <f t="shared" si="2"/>
        <v/>
      </c>
    </row>
    <row r="74" spans="1:11" x14ac:dyDescent="0.35">
      <c r="A74" s="149">
        <v>65</v>
      </c>
      <c r="B74" s="60"/>
      <c r="C74" s="58"/>
      <c r="D74" s="64"/>
      <c r="E74" s="64"/>
      <c r="F74" s="60"/>
      <c r="G74" s="64"/>
      <c r="H74" s="238" t="str">
        <f>IFERROR(IF(ISBLANK(B74),"",VLOOKUP('7. Destruct or Offsite Monthly'!B74,'6. Destruction or Offsite'!B74:G78,6,FALSE)),0)</f>
        <v/>
      </c>
      <c r="I74" s="39" t="str">
        <f>IF(ISBLANK(B74),"",IF(VLOOKUP(B74,'6. Destruction or Offsite'!$B$10:$H$109, 7, FALSE)="Yes, gas is destroyed offsite",D74,D74*(H74/100)))</f>
        <v/>
      </c>
      <c r="J74" s="39" t="str">
        <f t="shared" si="1"/>
        <v/>
      </c>
      <c r="K74" s="39" t="str">
        <f t="shared" si="2"/>
        <v/>
      </c>
    </row>
    <row r="75" spans="1:11" x14ac:dyDescent="0.35">
      <c r="A75" s="149">
        <v>66</v>
      </c>
      <c r="B75" s="60"/>
      <c r="C75" s="58"/>
      <c r="D75" s="64"/>
      <c r="E75" s="64"/>
      <c r="F75" s="60"/>
      <c r="G75" s="64"/>
      <c r="H75" s="238" t="str">
        <f>IFERROR(IF(ISBLANK(B75),"",VLOOKUP('7. Destruct or Offsite Monthly'!B75,'6. Destruction or Offsite'!B75:G79,6,FALSE)),0)</f>
        <v/>
      </c>
      <c r="I75" s="39" t="str">
        <f>IF(ISBLANK(B75),"",IF(VLOOKUP(B75,'6. Destruction or Offsite'!$B$10:$H$109, 7, FALSE)="Yes, gas is destroyed offsite",D75,D75*(H75/100)))</f>
        <v/>
      </c>
      <c r="J75" s="39" t="str">
        <f t="shared" ref="J75:J100" si="3">IF(ISBLANK(B75),"",D75-I75)</f>
        <v/>
      </c>
      <c r="K75" s="39" t="str">
        <f t="shared" ref="K75:K100" si="4">IF(ISBLANK(B75),"",2.75*I75)</f>
        <v/>
      </c>
    </row>
    <row r="76" spans="1:11" x14ac:dyDescent="0.35">
      <c r="A76" s="149">
        <v>67</v>
      </c>
      <c r="B76" s="60"/>
      <c r="C76" s="58"/>
      <c r="D76" s="64"/>
      <c r="E76" s="64"/>
      <c r="F76" s="60"/>
      <c r="G76" s="64"/>
      <c r="H76" s="238" t="str">
        <f>IFERROR(IF(ISBLANK(B76),"",VLOOKUP('7. Destruct or Offsite Monthly'!B76,'6. Destruction or Offsite'!B76:G80,6,FALSE)),0)</f>
        <v/>
      </c>
      <c r="I76" s="39" t="str">
        <f>IF(ISBLANK(B76),"",IF(VLOOKUP(B76,'6. Destruction or Offsite'!$B$10:$H$109, 7, FALSE)="Yes, gas is destroyed offsite",D76,D76*(H76/100)))</f>
        <v/>
      </c>
      <c r="J76" s="39" t="str">
        <f t="shared" si="3"/>
        <v/>
      </c>
      <c r="K76" s="39" t="str">
        <f t="shared" si="4"/>
        <v/>
      </c>
    </row>
    <row r="77" spans="1:11" x14ac:dyDescent="0.35">
      <c r="A77" s="149">
        <v>68</v>
      </c>
      <c r="B77" s="60"/>
      <c r="C77" s="58"/>
      <c r="D77" s="64"/>
      <c r="E77" s="64"/>
      <c r="F77" s="60"/>
      <c r="G77" s="64"/>
      <c r="H77" s="238" t="str">
        <f>IFERROR(IF(ISBLANK(B77),"",VLOOKUP('7. Destruct or Offsite Monthly'!B77,'6. Destruction or Offsite'!B77:G81,6,FALSE)),0)</f>
        <v/>
      </c>
      <c r="I77" s="39" t="str">
        <f>IF(ISBLANK(B77),"",IF(VLOOKUP(B77,'6. Destruction or Offsite'!$B$10:$H$109, 7, FALSE)="Yes, gas is destroyed offsite",D77,D77*(H77/100)))</f>
        <v/>
      </c>
      <c r="J77" s="39" t="str">
        <f t="shared" si="3"/>
        <v/>
      </c>
      <c r="K77" s="39" t="str">
        <f t="shared" si="4"/>
        <v/>
      </c>
    </row>
    <row r="78" spans="1:11" x14ac:dyDescent="0.35">
      <c r="A78" s="149">
        <v>69</v>
      </c>
      <c r="B78" s="60"/>
      <c r="C78" s="58"/>
      <c r="D78" s="64"/>
      <c r="E78" s="64"/>
      <c r="F78" s="60"/>
      <c r="G78" s="64"/>
      <c r="H78" s="238" t="str">
        <f>IFERROR(IF(ISBLANK(B78),"",VLOOKUP('7. Destruct or Offsite Monthly'!B78,'6. Destruction or Offsite'!B78:G82,6,FALSE)),0)</f>
        <v/>
      </c>
      <c r="I78" s="39" t="str">
        <f>IF(ISBLANK(B78),"",IF(VLOOKUP(B78,'6. Destruction or Offsite'!$B$10:$H$109, 7, FALSE)="Yes, gas is destroyed offsite",D78,D78*(H78/100)))</f>
        <v/>
      </c>
      <c r="J78" s="39" t="str">
        <f t="shared" si="3"/>
        <v/>
      </c>
      <c r="K78" s="39" t="str">
        <f t="shared" si="4"/>
        <v/>
      </c>
    </row>
    <row r="79" spans="1:11" x14ac:dyDescent="0.35">
      <c r="A79" s="149">
        <v>70</v>
      </c>
      <c r="B79" s="60"/>
      <c r="C79" s="58"/>
      <c r="D79" s="64"/>
      <c r="E79" s="64"/>
      <c r="F79" s="60"/>
      <c r="G79" s="64"/>
      <c r="H79" s="238" t="str">
        <f>IFERROR(IF(ISBLANK(B79),"",VLOOKUP('7. Destruct or Offsite Monthly'!B79,'6. Destruction or Offsite'!B79:G83,6,FALSE)),0)</f>
        <v/>
      </c>
      <c r="I79" s="39" t="str">
        <f>IF(ISBLANK(B79),"",IF(VLOOKUP(B79,'6. Destruction or Offsite'!$B$10:$H$109, 7, FALSE)="Yes, gas is destroyed offsite",D79,D79*(H79/100)))</f>
        <v/>
      </c>
      <c r="J79" s="39" t="str">
        <f t="shared" si="3"/>
        <v/>
      </c>
      <c r="K79" s="39" t="str">
        <f t="shared" si="4"/>
        <v/>
      </c>
    </row>
    <row r="80" spans="1:11" x14ac:dyDescent="0.35">
      <c r="A80" s="149">
        <v>71</v>
      </c>
      <c r="B80" s="60"/>
      <c r="C80" s="58"/>
      <c r="D80" s="64"/>
      <c r="E80" s="64"/>
      <c r="F80" s="60"/>
      <c r="G80" s="64"/>
      <c r="H80" s="238" t="str">
        <f>IFERROR(IF(ISBLANK(B80),"",VLOOKUP('7. Destruct or Offsite Monthly'!B80,'6. Destruction or Offsite'!B80:G84,6,FALSE)),0)</f>
        <v/>
      </c>
      <c r="I80" s="39" t="str">
        <f>IF(ISBLANK(B80),"",IF(VLOOKUP(B80,'6. Destruction or Offsite'!$B$10:$H$109, 7, FALSE)="Yes, gas is destroyed offsite",D80,D80*(H80/100)))</f>
        <v/>
      </c>
      <c r="J80" s="39" t="str">
        <f t="shared" si="3"/>
        <v/>
      </c>
      <c r="K80" s="39" t="str">
        <f t="shared" si="4"/>
        <v/>
      </c>
    </row>
    <row r="81" spans="1:11" x14ac:dyDescent="0.35">
      <c r="A81" s="149">
        <v>72</v>
      </c>
      <c r="B81" s="60"/>
      <c r="C81" s="58"/>
      <c r="D81" s="64"/>
      <c r="E81" s="64"/>
      <c r="F81" s="60"/>
      <c r="G81" s="64"/>
      <c r="H81" s="238" t="str">
        <f>IFERROR(IF(ISBLANK(B81),"",VLOOKUP('7. Destruct or Offsite Monthly'!B81,'6. Destruction or Offsite'!B81:G85,6,FALSE)),0)</f>
        <v/>
      </c>
      <c r="I81" s="39" t="str">
        <f>IF(ISBLANK(B81),"",IF(VLOOKUP(B81,'6. Destruction or Offsite'!$B$10:$H$109, 7, FALSE)="Yes, gas is destroyed offsite",D81,D81*(H81/100)))</f>
        <v/>
      </c>
      <c r="J81" s="39" t="str">
        <f t="shared" si="3"/>
        <v/>
      </c>
      <c r="K81" s="39" t="str">
        <f t="shared" si="4"/>
        <v/>
      </c>
    </row>
    <row r="82" spans="1:11" x14ac:dyDescent="0.35">
      <c r="A82" s="149">
        <v>73</v>
      </c>
      <c r="B82" s="60"/>
      <c r="C82" s="58"/>
      <c r="D82" s="64"/>
      <c r="E82" s="64"/>
      <c r="F82" s="60"/>
      <c r="G82" s="64"/>
      <c r="H82" s="238" t="str">
        <f>IFERROR(IF(ISBLANK(B82),"",VLOOKUP('7. Destruct or Offsite Monthly'!B82,'6. Destruction or Offsite'!B82:G86,6,FALSE)),0)</f>
        <v/>
      </c>
      <c r="I82" s="39" t="str">
        <f>IF(ISBLANK(B82),"",IF(VLOOKUP(B82,'6. Destruction or Offsite'!$B$10:$H$109, 7, FALSE)="Yes, gas is destroyed offsite",D82,D82*(H82/100)))</f>
        <v/>
      </c>
      <c r="J82" s="39" t="str">
        <f t="shared" si="3"/>
        <v/>
      </c>
      <c r="K82" s="39" t="str">
        <f t="shared" si="4"/>
        <v/>
      </c>
    </row>
    <row r="83" spans="1:11" x14ac:dyDescent="0.35">
      <c r="A83" s="149">
        <v>74</v>
      </c>
      <c r="B83" s="60"/>
      <c r="C83" s="58"/>
      <c r="D83" s="64"/>
      <c r="E83" s="64"/>
      <c r="F83" s="60"/>
      <c r="G83" s="64"/>
      <c r="H83" s="238" t="str">
        <f>IFERROR(IF(ISBLANK(B83),"",VLOOKUP('7. Destruct or Offsite Monthly'!B83,'6. Destruction or Offsite'!B83:G87,6,FALSE)),0)</f>
        <v/>
      </c>
      <c r="I83" s="39" t="str">
        <f>IF(ISBLANK(B83),"",IF(VLOOKUP(B83,'6. Destruction or Offsite'!$B$10:$H$109, 7, FALSE)="Yes, gas is destroyed offsite",D83,D83*(H83/100)))</f>
        <v/>
      </c>
      <c r="J83" s="39" t="str">
        <f t="shared" si="3"/>
        <v/>
      </c>
      <c r="K83" s="39" t="str">
        <f t="shared" si="4"/>
        <v/>
      </c>
    </row>
    <row r="84" spans="1:11" x14ac:dyDescent="0.35">
      <c r="A84" s="149">
        <v>75</v>
      </c>
      <c r="B84" s="60"/>
      <c r="C84" s="58"/>
      <c r="D84" s="64"/>
      <c r="E84" s="64"/>
      <c r="F84" s="60"/>
      <c r="G84" s="64"/>
      <c r="H84" s="238" t="str">
        <f>IFERROR(IF(ISBLANK(B84),"",VLOOKUP('7. Destruct or Offsite Monthly'!B84,'6. Destruction or Offsite'!B84:G88,6,FALSE)),0)</f>
        <v/>
      </c>
      <c r="I84" s="39" t="str">
        <f>IF(ISBLANK(B84),"",IF(VLOOKUP(B84,'6. Destruction or Offsite'!$B$10:$H$109, 7, FALSE)="Yes, gas is destroyed offsite",D84,D84*(H84/100)))</f>
        <v/>
      </c>
      <c r="J84" s="39" t="str">
        <f t="shared" si="3"/>
        <v/>
      </c>
      <c r="K84" s="39" t="str">
        <f t="shared" si="4"/>
        <v/>
      </c>
    </row>
    <row r="85" spans="1:11" x14ac:dyDescent="0.35">
      <c r="A85" s="149">
        <v>76</v>
      </c>
      <c r="B85" s="60"/>
      <c r="C85" s="58"/>
      <c r="D85" s="64"/>
      <c r="E85" s="64"/>
      <c r="F85" s="60"/>
      <c r="G85" s="64"/>
      <c r="H85" s="238" t="str">
        <f>IFERROR(IF(ISBLANK(B85),"",VLOOKUP('7. Destruct or Offsite Monthly'!B85,'6. Destruction or Offsite'!B85:G89,6,FALSE)),0)</f>
        <v/>
      </c>
      <c r="I85" s="39" t="str">
        <f>IF(ISBLANK(B85),"",IF(VLOOKUP(B85,'6. Destruction or Offsite'!$B$10:$H$109, 7, FALSE)="Yes, gas is destroyed offsite",D85,D85*(H85/100)))</f>
        <v/>
      </c>
      <c r="J85" s="39" t="str">
        <f t="shared" si="3"/>
        <v/>
      </c>
      <c r="K85" s="39" t="str">
        <f t="shared" si="4"/>
        <v/>
      </c>
    </row>
    <row r="86" spans="1:11" x14ac:dyDescent="0.35">
      <c r="A86" s="149">
        <v>77</v>
      </c>
      <c r="B86" s="60"/>
      <c r="C86" s="58"/>
      <c r="D86" s="64"/>
      <c r="E86" s="64"/>
      <c r="F86" s="60"/>
      <c r="G86" s="64"/>
      <c r="H86" s="238" t="str">
        <f>IFERROR(IF(ISBLANK(B86),"",VLOOKUP('7. Destruct or Offsite Monthly'!B86,'6. Destruction or Offsite'!B86:G90,6,FALSE)),0)</f>
        <v/>
      </c>
      <c r="I86" s="39" t="str">
        <f>IF(ISBLANK(B86),"",IF(VLOOKUP(B86,'6. Destruction or Offsite'!$B$10:$H$109, 7, FALSE)="Yes, gas is destroyed offsite",D86,D86*(H86/100)))</f>
        <v/>
      </c>
      <c r="J86" s="39" t="str">
        <f t="shared" si="3"/>
        <v/>
      </c>
      <c r="K86" s="39" t="str">
        <f t="shared" si="4"/>
        <v/>
      </c>
    </row>
    <row r="87" spans="1:11" x14ac:dyDescent="0.35">
      <c r="A87" s="149">
        <v>78</v>
      </c>
      <c r="B87" s="60"/>
      <c r="C87" s="58"/>
      <c r="D87" s="64"/>
      <c r="E87" s="64"/>
      <c r="F87" s="60"/>
      <c r="G87" s="64"/>
      <c r="H87" s="238" t="str">
        <f>IFERROR(IF(ISBLANK(B87),"",VLOOKUP('7. Destruct or Offsite Monthly'!B87,'6. Destruction or Offsite'!B87:G91,6,FALSE)),0)</f>
        <v/>
      </c>
      <c r="I87" s="39" t="str">
        <f>IF(ISBLANK(B87),"",IF(VLOOKUP(B87,'6. Destruction or Offsite'!$B$10:$H$109, 7, FALSE)="Yes, gas is destroyed offsite",D87,D87*(H87/100)))</f>
        <v/>
      </c>
      <c r="J87" s="39" t="str">
        <f t="shared" si="3"/>
        <v/>
      </c>
      <c r="K87" s="39" t="str">
        <f t="shared" si="4"/>
        <v/>
      </c>
    </row>
    <row r="88" spans="1:11" x14ac:dyDescent="0.35">
      <c r="A88" s="149">
        <v>79</v>
      </c>
      <c r="B88" s="60"/>
      <c r="C88" s="58"/>
      <c r="D88" s="64"/>
      <c r="E88" s="64"/>
      <c r="F88" s="60"/>
      <c r="G88" s="64"/>
      <c r="H88" s="238" t="str">
        <f>IFERROR(IF(ISBLANK(B88),"",VLOOKUP('7. Destruct or Offsite Monthly'!B88,'6. Destruction or Offsite'!B88:G92,6,FALSE)),0)</f>
        <v/>
      </c>
      <c r="I88" s="39" t="str">
        <f>IF(ISBLANK(B88),"",IF(VLOOKUP(B88,'6. Destruction or Offsite'!$B$10:$H$109, 7, FALSE)="Yes, gas is destroyed offsite",D88,D88*(H88/100)))</f>
        <v/>
      </c>
      <c r="J88" s="39" t="str">
        <f t="shared" si="3"/>
        <v/>
      </c>
      <c r="K88" s="39" t="str">
        <f t="shared" si="4"/>
        <v/>
      </c>
    </row>
    <row r="89" spans="1:11" x14ac:dyDescent="0.35">
      <c r="A89" s="149">
        <v>80</v>
      </c>
      <c r="B89" s="60"/>
      <c r="C89" s="58"/>
      <c r="D89" s="64"/>
      <c r="E89" s="64"/>
      <c r="F89" s="60"/>
      <c r="G89" s="64"/>
      <c r="H89" s="238" t="str">
        <f>IFERROR(IF(ISBLANK(B89),"",VLOOKUP('7. Destruct or Offsite Monthly'!B89,'6. Destruction or Offsite'!B89:G93,6,FALSE)),0)</f>
        <v/>
      </c>
      <c r="I89" s="39" t="str">
        <f>IF(ISBLANK(B89),"",IF(VLOOKUP(B89,'6. Destruction or Offsite'!$B$10:$H$109, 7, FALSE)="Yes, gas is destroyed offsite",D89,D89*(H89/100)))</f>
        <v/>
      </c>
      <c r="J89" s="39" t="str">
        <f t="shared" si="3"/>
        <v/>
      </c>
      <c r="K89" s="39" t="str">
        <f t="shared" si="4"/>
        <v/>
      </c>
    </row>
    <row r="90" spans="1:11" x14ac:dyDescent="0.35">
      <c r="A90" s="149">
        <v>81</v>
      </c>
      <c r="B90" s="60"/>
      <c r="C90" s="58"/>
      <c r="D90" s="64"/>
      <c r="E90" s="64"/>
      <c r="F90" s="60"/>
      <c r="G90" s="64"/>
      <c r="H90" s="238" t="str">
        <f>IFERROR(IF(ISBLANK(B90),"",VLOOKUP('7. Destruct or Offsite Monthly'!B90,'6. Destruction or Offsite'!B90:G94,6,FALSE)),0)</f>
        <v/>
      </c>
      <c r="I90" s="39" t="str">
        <f>IF(ISBLANK(B90),"",IF(VLOOKUP(B90,'6. Destruction or Offsite'!$B$10:$H$109, 7, FALSE)="Yes, gas is destroyed offsite",D90,D90*(H90/100)))</f>
        <v/>
      </c>
      <c r="J90" s="39" t="str">
        <f t="shared" si="3"/>
        <v/>
      </c>
      <c r="K90" s="39" t="str">
        <f t="shared" si="4"/>
        <v/>
      </c>
    </row>
    <row r="91" spans="1:11" x14ac:dyDescent="0.35">
      <c r="A91" s="149">
        <v>82</v>
      </c>
      <c r="B91" s="60"/>
      <c r="C91" s="58"/>
      <c r="D91" s="64"/>
      <c r="E91" s="64"/>
      <c r="F91" s="60"/>
      <c r="G91" s="64"/>
      <c r="H91" s="238" t="str">
        <f>IFERROR(IF(ISBLANK(B91),"",VLOOKUP('7. Destruct or Offsite Monthly'!B91,'6. Destruction or Offsite'!B91:G95,6,FALSE)),0)</f>
        <v/>
      </c>
      <c r="I91" s="39" t="str">
        <f>IF(ISBLANK(B91),"",IF(VLOOKUP(B91,'6. Destruction or Offsite'!$B$10:$H$109, 7, FALSE)="Yes, gas is destroyed offsite",D91,D91*(H91/100)))</f>
        <v/>
      </c>
      <c r="J91" s="39" t="str">
        <f t="shared" si="3"/>
        <v/>
      </c>
      <c r="K91" s="39" t="str">
        <f t="shared" si="4"/>
        <v/>
      </c>
    </row>
    <row r="92" spans="1:11" x14ac:dyDescent="0.35">
      <c r="A92" s="149">
        <v>83</v>
      </c>
      <c r="B92" s="60"/>
      <c r="C92" s="58"/>
      <c r="D92" s="64"/>
      <c r="E92" s="64"/>
      <c r="F92" s="60"/>
      <c r="G92" s="64"/>
      <c r="H92" s="238" t="str">
        <f>IFERROR(IF(ISBLANK(B92),"",VLOOKUP('7. Destruct or Offsite Monthly'!B92,'6. Destruction or Offsite'!B92:G96,6,FALSE)),0)</f>
        <v/>
      </c>
      <c r="I92" s="39" t="str">
        <f>IF(ISBLANK(B92),"",IF(VLOOKUP(B92,'6. Destruction or Offsite'!$B$10:$H$109, 7, FALSE)="Yes, gas is destroyed offsite",D92,D92*(H92/100)))</f>
        <v/>
      </c>
      <c r="J92" s="39" t="str">
        <f t="shared" si="3"/>
        <v/>
      </c>
      <c r="K92" s="39" t="str">
        <f t="shared" si="4"/>
        <v/>
      </c>
    </row>
    <row r="93" spans="1:11" x14ac:dyDescent="0.35">
      <c r="A93" s="149">
        <v>84</v>
      </c>
      <c r="B93" s="60"/>
      <c r="C93" s="58"/>
      <c r="D93" s="64"/>
      <c r="E93" s="64"/>
      <c r="F93" s="60"/>
      <c r="G93" s="64"/>
      <c r="H93" s="238" t="str">
        <f>IFERROR(IF(ISBLANK(B93),"",VLOOKUP('7. Destruct or Offsite Monthly'!B93,'6. Destruction or Offsite'!B93:G97,6,FALSE)),0)</f>
        <v/>
      </c>
      <c r="I93" s="39" t="str">
        <f>IF(ISBLANK(B93),"",IF(VLOOKUP(B93,'6. Destruction or Offsite'!$B$10:$H$109, 7, FALSE)="Yes, gas is destroyed offsite",D93,D93*(H93/100)))</f>
        <v/>
      </c>
      <c r="J93" s="39" t="str">
        <f t="shared" si="3"/>
        <v/>
      </c>
      <c r="K93" s="39" t="str">
        <f t="shared" si="4"/>
        <v/>
      </c>
    </row>
    <row r="94" spans="1:11" x14ac:dyDescent="0.35">
      <c r="A94" s="149">
        <v>85</v>
      </c>
      <c r="B94" s="60"/>
      <c r="C94" s="58"/>
      <c r="D94" s="64"/>
      <c r="E94" s="64"/>
      <c r="F94" s="60"/>
      <c r="G94" s="64"/>
      <c r="H94" s="238" t="str">
        <f>IFERROR(IF(ISBLANK(B94),"",VLOOKUP('7. Destruct or Offsite Monthly'!B94,'6. Destruction or Offsite'!B94:G98,6,FALSE)),0)</f>
        <v/>
      </c>
      <c r="I94" s="39" t="str">
        <f>IF(ISBLANK(B94),"",IF(VLOOKUP(B94,'6. Destruction or Offsite'!$B$10:$H$109, 7, FALSE)="Yes, gas is destroyed offsite",D94,D94*(H94/100)))</f>
        <v/>
      </c>
      <c r="J94" s="39" t="str">
        <f t="shared" si="3"/>
        <v/>
      </c>
      <c r="K94" s="39" t="str">
        <f t="shared" si="4"/>
        <v/>
      </c>
    </row>
    <row r="95" spans="1:11" x14ac:dyDescent="0.35">
      <c r="A95" s="149">
        <v>86</v>
      </c>
      <c r="B95" s="60"/>
      <c r="C95" s="58"/>
      <c r="D95" s="64"/>
      <c r="E95" s="64"/>
      <c r="F95" s="60"/>
      <c r="G95" s="64"/>
      <c r="H95" s="238" t="str">
        <f>IFERROR(IF(ISBLANK(B95),"",VLOOKUP('7. Destruct or Offsite Monthly'!B95,'6. Destruction or Offsite'!B95:G99,6,FALSE)),0)</f>
        <v/>
      </c>
      <c r="I95" s="39" t="str">
        <f>IF(ISBLANK(B95),"",IF(VLOOKUP(B95,'6. Destruction or Offsite'!$B$10:$H$109, 7, FALSE)="Yes, gas is destroyed offsite",D95,D95*(H95/100)))</f>
        <v/>
      </c>
      <c r="J95" s="39" t="str">
        <f t="shared" si="3"/>
        <v/>
      </c>
      <c r="K95" s="39" t="str">
        <f t="shared" si="4"/>
        <v/>
      </c>
    </row>
    <row r="96" spans="1:11" x14ac:dyDescent="0.35">
      <c r="A96" s="149">
        <v>87</v>
      </c>
      <c r="B96" s="60"/>
      <c r="C96" s="58"/>
      <c r="D96" s="64"/>
      <c r="E96" s="64"/>
      <c r="F96" s="60"/>
      <c r="G96" s="64"/>
      <c r="H96" s="238" t="str">
        <f>IFERROR(IF(ISBLANK(B96),"",VLOOKUP('7. Destruct or Offsite Monthly'!B96,'6. Destruction or Offsite'!B96:G100,6,FALSE)),0)</f>
        <v/>
      </c>
      <c r="I96" s="39" t="str">
        <f>IF(ISBLANK(B96),"",IF(VLOOKUP(B96,'6. Destruction or Offsite'!$B$10:$H$109, 7, FALSE)="Yes, gas is destroyed offsite",D96,D96*(H96/100)))</f>
        <v/>
      </c>
      <c r="J96" s="39" t="str">
        <f t="shared" si="3"/>
        <v/>
      </c>
      <c r="K96" s="39" t="str">
        <f t="shared" si="4"/>
        <v/>
      </c>
    </row>
    <row r="97" spans="1:11" x14ac:dyDescent="0.35">
      <c r="A97" s="149">
        <v>88</v>
      </c>
      <c r="B97" s="60"/>
      <c r="C97" s="58"/>
      <c r="D97" s="64"/>
      <c r="E97" s="64"/>
      <c r="F97" s="60"/>
      <c r="G97" s="64"/>
      <c r="H97" s="238" t="str">
        <f>IFERROR(IF(ISBLANK(B97),"",VLOOKUP('7. Destruct or Offsite Monthly'!B97,'6. Destruction or Offsite'!B97:G101,6,FALSE)),0)</f>
        <v/>
      </c>
      <c r="I97" s="39" t="str">
        <f>IF(ISBLANK(B97),"",IF(VLOOKUP(B97,'6. Destruction or Offsite'!$B$10:$H$109, 7, FALSE)="Yes, gas is destroyed offsite",D97,D97*(H97/100)))</f>
        <v/>
      </c>
      <c r="J97" s="39" t="str">
        <f t="shared" si="3"/>
        <v/>
      </c>
      <c r="K97" s="39" t="str">
        <f t="shared" si="4"/>
        <v/>
      </c>
    </row>
    <row r="98" spans="1:11" x14ac:dyDescent="0.35">
      <c r="A98" s="149">
        <v>89</v>
      </c>
      <c r="B98" s="60"/>
      <c r="C98" s="58"/>
      <c r="D98" s="64"/>
      <c r="E98" s="64"/>
      <c r="F98" s="60"/>
      <c r="G98" s="64"/>
      <c r="H98" s="238" t="str">
        <f>IFERROR(IF(ISBLANK(B98),"",VLOOKUP('7. Destruct or Offsite Monthly'!B98,'6. Destruction or Offsite'!B98:G102,6,FALSE)),0)</f>
        <v/>
      </c>
      <c r="I98" s="39" t="str">
        <f>IF(ISBLANK(B98),"",IF(VLOOKUP(B98,'6. Destruction or Offsite'!$B$10:$H$109, 7, FALSE)="Yes, gas is destroyed offsite",D98,D98*(H98/100)))</f>
        <v/>
      </c>
      <c r="J98" s="39" t="str">
        <f t="shared" si="3"/>
        <v/>
      </c>
      <c r="K98" s="39" t="str">
        <f t="shared" si="4"/>
        <v/>
      </c>
    </row>
    <row r="99" spans="1:11" x14ac:dyDescent="0.35">
      <c r="A99" s="149">
        <v>90</v>
      </c>
      <c r="B99" s="60"/>
      <c r="C99" s="58"/>
      <c r="D99" s="64"/>
      <c r="E99" s="64"/>
      <c r="F99" s="60"/>
      <c r="G99" s="64"/>
      <c r="H99" s="238" t="str">
        <f>IFERROR(IF(ISBLANK(B99),"",VLOOKUP('7. Destruct or Offsite Monthly'!B99,'6. Destruction or Offsite'!B99:G103,6,FALSE)),0)</f>
        <v/>
      </c>
      <c r="I99" s="39" t="str">
        <f>IF(ISBLANK(B99),"",IF(VLOOKUP(B99,'6. Destruction or Offsite'!$B$10:$H$109, 7, FALSE)="Yes, gas is destroyed offsite",D99,D99*(H99/100)))</f>
        <v/>
      </c>
      <c r="J99" s="39" t="str">
        <f t="shared" si="3"/>
        <v/>
      </c>
      <c r="K99" s="39" t="str">
        <f t="shared" si="4"/>
        <v/>
      </c>
    </row>
    <row r="100" spans="1:11" x14ac:dyDescent="0.35">
      <c r="A100" s="149">
        <v>91</v>
      </c>
      <c r="B100" s="60"/>
      <c r="C100" s="58"/>
      <c r="D100" s="64"/>
      <c r="E100" s="64"/>
      <c r="F100" s="60"/>
      <c r="G100" s="64"/>
      <c r="H100" s="238" t="str">
        <f>IFERROR(IF(ISBLANK(B100),"",VLOOKUP('7. Destruct or Offsite Monthly'!B100,'6. Destruction or Offsite'!B100:G104,6,FALSE)),0)</f>
        <v/>
      </c>
      <c r="I100" s="39" t="str">
        <f>IF(ISBLANK(B100),"",IF(VLOOKUP(B100,'6. Destruction or Offsite'!$B$10:$H$109, 7, FALSE)="Yes, gas is destroyed offsite",D100,D100*(H100/100)))</f>
        <v/>
      </c>
      <c r="J100" s="39" t="str">
        <f t="shared" si="3"/>
        <v/>
      </c>
      <c r="K100" s="39" t="str">
        <f t="shared" si="4"/>
        <v/>
      </c>
    </row>
  </sheetData>
  <sheetProtection algorithmName="SHA-512" hashValue="yIHOBbE1LbUeW0AUHagcIQSwwZ1FSnKK8QK+gOAcVih4ozj6zQgYOzbKtZusm8H6DcgIE8xooRfFx5TV/WdY/A==" saltValue="R7J9ef0aGc/Yf8SW4OaLdA==" spinCount="100000" sheet="1" objects="1" scenarios="1"/>
  <mergeCells count="3">
    <mergeCell ref="B2:C2"/>
    <mergeCell ref="B4:C4"/>
    <mergeCell ref="B6:C6"/>
  </mergeCells>
  <phoneticPr fontId="32" type="noConversion"/>
  <dataValidations count="3">
    <dataValidation type="list" allowBlank="1" showInputMessage="1" showErrorMessage="1" sqref="C10:C100" xr:uid="{3D093746-0324-4842-AA49-A4AB4FBC026E}">
      <formula1>"January, February, March, April, May, June, July, August, September, October, November, December"</formula1>
    </dataValidation>
    <dataValidation type="list" showInputMessage="1" showErrorMessage="1" sqref="B10:B100" xr:uid="{C9E74AC7-3040-42B6-BE1F-62684B99DFCF}">
      <formula1>IF($B9="",$A$1,Destruction)</formula1>
    </dataValidation>
    <dataValidation type="list" allowBlank="1" showInputMessage="1" showErrorMessage="1" error="Please use the drop-down menu to select units" prompt="Use the drop-down menu to select the units used for parameter Vl, monthly volumetric flow rate" sqref="F10:F100" xr:uid="{8DD3A61D-29A9-424D-9638-A393D73F403D}">
      <formula1>"acm/m, scm/m"</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CB5FB-A59C-46AE-8DF3-B8604D787281}">
  <sheetPr>
    <tabColor theme="3" tint="0.499984740745262"/>
  </sheetPr>
  <dimension ref="A1:O88"/>
  <sheetViews>
    <sheetView topLeftCell="A15" zoomScaleNormal="100" workbookViewId="0">
      <selection activeCell="C13" sqref="C13"/>
    </sheetView>
  </sheetViews>
  <sheetFormatPr defaultColWidth="30.6328125" defaultRowHeight="14" x14ac:dyDescent="0.3"/>
  <cols>
    <col min="1" max="1" width="6.36328125" style="4" bestFit="1" customWidth="1"/>
    <col min="2" max="2" width="36.6328125" style="4" customWidth="1"/>
    <col min="3" max="3" width="34.08984375" style="4" customWidth="1"/>
    <col min="4" max="7" width="28.6328125" style="4" customWidth="1"/>
    <col min="8" max="9" width="24.6328125" style="4" customWidth="1"/>
    <col min="10" max="10" width="40" style="4" customWidth="1"/>
    <col min="11" max="11" width="24.6328125" style="4" hidden="1" customWidth="1"/>
    <col min="12" max="12" width="24.6328125" style="4" customWidth="1"/>
    <col min="13" max="13" width="30.6328125" style="4" customWidth="1"/>
    <col min="14" max="15" width="39.6328125" style="4" customWidth="1"/>
    <col min="16" max="17" width="30.6328125" style="4" customWidth="1"/>
    <col min="18" max="16384" width="30.6328125" style="4"/>
  </cols>
  <sheetData>
    <row r="1" spans="1:15" s="3" customFormat="1" ht="16.399999999999999" customHeight="1" x14ac:dyDescent="0.35">
      <c r="B1" s="239" t="s">
        <v>262</v>
      </c>
      <c r="C1" s="207"/>
      <c r="D1" s="208"/>
      <c r="E1" s="208"/>
      <c r="F1" s="208"/>
      <c r="G1" s="208"/>
      <c r="K1" s="203"/>
    </row>
    <row r="2" spans="1:15" s="3" customFormat="1" ht="16.399999999999999" customHeight="1" x14ac:dyDescent="0.35">
      <c r="B2" s="360"/>
      <c r="C2" s="360"/>
      <c r="D2" s="211"/>
      <c r="E2" s="208"/>
      <c r="F2" s="208"/>
      <c r="G2" s="208"/>
      <c r="K2" s="203"/>
      <c r="N2" s="51" t="s">
        <v>263</v>
      </c>
    </row>
    <row r="3" spans="1:15" s="3" customFormat="1" ht="16.399999999999999" customHeight="1" x14ac:dyDescent="0.35">
      <c r="B3" s="241" t="s">
        <v>41</v>
      </c>
      <c r="C3" s="207"/>
      <c r="D3" s="208"/>
      <c r="E3" s="208"/>
      <c r="F3" s="208"/>
      <c r="G3" s="208"/>
      <c r="K3" s="203"/>
      <c r="N3" s="12" t="s">
        <v>264</v>
      </c>
    </row>
    <row r="4" spans="1:15" s="3" customFormat="1" ht="81.650000000000006" customHeight="1" x14ac:dyDescent="0.35">
      <c r="B4" s="361" t="s">
        <v>265</v>
      </c>
      <c r="C4" s="361"/>
      <c r="D4" s="208"/>
      <c r="E4" s="208"/>
      <c r="F4" s="208"/>
      <c r="G4" s="208"/>
      <c r="K4" s="203"/>
      <c r="N4" s="20" t="s">
        <v>266</v>
      </c>
    </row>
    <row r="5" spans="1:15" s="18" customFormat="1" ht="30" customHeight="1" x14ac:dyDescent="0.3">
      <c r="A5" s="84"/>
      <c r="B5" s="242" t="s">
        <v>267</v>
      </c>
      <c r="C5" s="243"/>
      <c r="D5" s="243"/>
      <c r="E5" s="243"/>
      <c r="F5" s="243"/>
      <c r="G5" s="215"/>
    </row>
    <row r="6" spans="1:15" s="18" customFormat="1" ht="17.149999999999999" customHeight="1" x14ac:dyDescent="0.3">
      <c r="A6" s="14" t="s">
        <v>268</v>
      </c>
      <c r="B6" s="322" t="s">
        <v>269</v>
      </c>
      <c r="C6" s="322"/>
      <c r="D6" s="243"/>
      <c r="E6" s="244" t="s">
        <v>8</v>
      </c>
      <c r="F6" s="243"/>
      <c r="G6" s="215"/>
    </row>
    <row r="7" spans="1:15" ht="23" x14ac:dyDescent="0.3">
      <c r="B7" s="322"/>
      <c r="C7" s="322"/>
      <c r="D7" s="217" t="s">
        <v>9</v>
      </c>
      <c r="E7" s="359" t="s">
        <v>270</v>
      </c>
      <c r="F7" s="359"/>
      <c r="G7" s="359"/>
    </row>
    <row r="8" spans="1:15" x14ac:dyDescent="0.3">
      <c r="A8" s="14"/>
      <c r="B8" s="322"/>
      <c r="C8" s="322"/>
      <c r="D8" s="245"/>
      <c r="E8" s="246" t="s">
        <v>271</v>
      </c>
      <c r="F8" s="245"/>
      <c r="G8" s="245"/>
    </row>
    <row r="9" spans="1:15" ht="14.15" customHeight="1" x14ac:dyDescent="0.3">
      <c r="A9" s="14"/>
      <c r="B9" s="225"/>
      <c r="C9" s="247"/>
      <c r="D9" s="247"/>
      <c r="E9" s="248"/>
      <c r="F9" s="248"/>
      <c r="G9" s="215"/>
    </row>
    <row r="10" spans="1:15" x14ac:dyDescent="0.3">
      <c r="A10" s="14"/>
      <c r="B10" s="235" t="s">
        <v>44</v>
      </c>
      <c r="C10" s="235" t="s">
        <v>45</v>
      </c>
      <c r="D10" s="362" t="s">
        <v>70</v>
      </c>
      <c r="E10" s="362"/>
      <c r="F10" s="221" t="s">
        <v>71</v>
      </c>
      <c r="G10" s="221" t="s">
        <v>72</v>
      </c>
    </row>
    <row r="11" spans="1:15" ht="93" x14ac:dyDescent="0.35">
      <c r="A11" s="3"/>
      <c r="B11" s="236" t="s">
        <v>53</v>
      </c>
      <c r="C11" s="249" t="s">
        <v>272</v>
      </c>
      <c r="D11" s="307" t="s">
        <v>273</v>
      </c>
      <c r="E11" s="307"/>
      <c r="F11" s="236" t="s">
        <v>274</v>
      </c>
      <c r="G11" s="236" t="s">
        <v>275</v>
      </c>
      <c r="N11"/>
      <c r="O11"/>
    </row>
    <row r="12" spans="1:15" ht="14.5" x14ac:dyDescent="0.35">
      <c r="A12" s="16">
        <v>1</v>
      </c>
      <c r="B12" s="57" t="s">
        <v>56</v>
      </c>
      <c r="C12" s="71">
        <f>SUMIF('3. Ventilation Monthly'!C:C,B12,'3. Ventilation Monthly'!AF:AF)</f>
        <v>0</v>
      </c>
      <c r="D12" s="290" t="s">
        <v>266</v>
      </c>
      <c r="E12" s="291"/>
      <c r="F12" s="72"/>
      <c r="G12" s="73">
        <f>ROUND(IF(D12="Enter my own result (value will be rounded)",F12,C12),2)</f>
        <v>0</v>
      </c>
      <c r="K12" s="4" t="s">
        <v>266</v>
      </c>
      <c r="N12"/>
      <c r="O12"/>
    </row>
    <row r="13" spans="1:15" ht="14.9" customHeight="1" x14ac:dyDescent="0.35">
      <c r="A13" s="16">
        <v>2</v>
      </c>
      <c r="B13" s="57" t="s">
        <v>57</v>
      </c>
      <c r="C13" s="71">
        <f>SUMIF('3. Ventilation Monthly'!C:C,B13,'3. Ventilation Monthly'!AF:AF)</f>
        <v>0</v>
      </c>
      <c r="D13" s="290" t="s">
        <v>266</v>
      </c>
      <c r="E13" s="291"/>
      <c r="F13" s="72"/>
      <c r="G13" s="73">
        <f>ROUND(IF(D13="Enter my own result (value will be rounded)",F13,C13),2)</f>
        <v>0</v>
      </c>
      <c r="K13" s="4" t="s">
        <v>276</v>
      </c>
      <c r="N13"/>
      <c r="O13"/>
    </row>
    <row r="14" spans="1:15" ht="14.9" customHeight="1" x14ac:dyDescent="0.35">
      <c r="A14" s="16">
        <v>3</v>
      </c>
      <c r="B14" s="57" t="s">
        <v>58</v>
      </c>
      <c r="C14" s="71">
        <f>SUMIF('3. Ventilation Monthly'!C:C,B14,'3. Ventilation Monthly'!AF:AF)</f>
        <v>0</v>
      </c>
      <c r="D14" s="290" t="s">
        <v>266</v>
      </c>
      <c r="E14" s="291"/>
      <c r="F14" s="72"/>
      <c r="G14" s="73">
        <f>ROUND(IF(D14="Enter my own result (value will be rounded)",F14,C14),2)</f>
        <v>0</v>
      </c>
      <c r="N14"/>
      <c r="O14"/>
    </row>
    <row r="15" spans="1:15" ht="14.9" customHeight="1" x14ac:dyDescent="0.35">
      <c r="A15" s="16">
        <v>4</v>
      </c>
      <c r="B15" s="57" t="s">
        <v>59</v>
      </c>
      <c r="C15" s="71">
        <f>SUMIF('3. Ventilation Monthly'!C:C,B15,'3. Ventilation Monthly'!AF:AF)</f>
        <v>0</v>
      </c>
      <c r="D15" s="290" t="s">
        <v>266</v>
      </c>
      <c r="E15" s="291"/>
      <c r="F15" s="72"/>
      <c r="G15" s="73">
        <f>ROUND(IF(D15="Enter my own result (value will be rounded)",F15,C15),2)</f>
        <v>0</v>
      </c>
      <c r="N15"/>
      <c r="O15"/>
    </row>
    <row r="16" spans="1:15" ht="14.9" customHeight="1" x14ac:dyDescent="0.35">
      <c r="A16" s="16">
        <v>5</v>
      </c>
      <c r="B16" s="57" t="s">
        <v>60</v>
      </c>
      <c r="C16" s="71">
        <f>SUMIF('3. Ventilation Monthly'!C:C,B16,'3. Ventilation Monthly'!AF:AF)</f>
        <v>0</v>
      </c>
      <c r="D16" s="290" t="s">
        <v>266</v>
      </c>
      <c r="E16" s="291"/>
      <c r="F16" s="72"/>
      <c r="G16" s="73">
        <f t="shared" ref="G16:G23" si="0">ROUND(IF(D16="Enter my own result (value will be rounded)",F16,C16),2)</f>
        <v>0</v>
      </c>
      <c r="N16"/>
      <c r="O16"/>
    </row>
    <row r="17" spans="1:15" ht="14.9" customHeight="1" x14ac:dyDescent="0.35">
      <c r="A17" s="16">
        <v>6</v>
      </c>
      <c r="B17" s="57" t="s">
        <v>61</v>
      </c>
      <c r="C17" s="71">
        <f>SUMIF('3. Ventilation Monthly'!C:C,B17,'3. Ventilation Monthly'!AF:AF)</f>
        <v>0</v>
      </c>
      <c r="D17" s="290" t="s">
        <v>266</v>
      </c>
      <c r="E17" s="291"/>
      <c r="F17" s="72"/>
      <c r="G17" s="73">
        <f t="shared" si="0"/>
        <v>0</v>
      </c>
      <c r="N17"/>
      <c r="O17"/>
    </row>
    <row r="18" spans="1:15" ht="14.9" customHeight="1" x14ac:dyDescent="0.35">
      <c r="A18" s="16">
        <v>7</v>
      </c>
      <c r="B18" s="57" t="s">
        <v>62</v>
      </c>
      <c r="C18" s="71">
        <f>SUMIF('3. Ventilation Monthly'!C:C,B18,'3. Ventilation Monthly'!AF:AF)</f>
        <v>0</v>
      </c>
      <c r="D18" s="290" t="s">
        <v>266</v>
      </c>
      <c r="E18" s="291"/>
      <c r="F18" s="72"/>
      <c r="G18" s="73">
        <f t="shared" si="0"/>
        <v>0</v>
      </c>
      <c r="N18"/>
      <c r="O18"/>
    </row>
    <row r="19" spans="1:15" ht="14.9" customHeight="1" x14ac:dyDescent="0.35">
      <c r="A19" s="16">
        <v>8</v>
      </c>
      <c r="B19" s="57" t="s">
        <v>63</v>
      </c>
      <c r="C19" s="71">
        <f>SUMIF('3. Ventilation Monthly'!C:C,B19,'3. Ventilation Monthly'!AF:AF)</f>
        <v>0</v>
      </c>
      <c r="D19" s="290" t="s">
        <v>266</v>
      </c>
      <c r="E19" s="291"/>
      <c r="F19" s="72"/>
      <c r="G19" s="73">
        <f t="shared" si="0"/>
        <v>0</v>
      </c>
      <c r="N19"/>
      <c r="O19"/>
    </row>
    <row r="20" spans="1:15" ht="14.9" customHeight="1" x14ac:dyDescent="0.35">
      <c r="A20" s="16">
        <v>9</v>
      </c>
      <c r="B20" s="57" t="s">
        <v>64</v>
      </c>
      <c r="C20" s="71">
        <f>SUMIF('3. Ventilation Monthly'!C:C,B20,'3. Ventilation Monthly'!AF:AF)</f>
        <v>0</v>
      </c>
      <c r="D20" s="290" t="s">
        <v>266</v>
      </c>
      <c r="E20" s="291"/>
      <c r="F20" s="72"/>
      <c r="G20" s="73">
        <f t="shared" si="0"/>
        <v>0</v>
      </c>
      <c r="N20"/>
      <c r="O20"/>
    </row>
    <row r="21" spans="1:15" ht="14.9" customHeight="1" x14ac:dyDescent="0.35">
      <c r="A21" s="16">
        <v>10</v>
      </c>
      <c r="B21" s="57" t="s">
        <v>65</v>
      </c>
      <c r="C21" s="71">
        <f>SUMIF('3. Ventilation Monthly'!C:C,B21,'3. Ventilation Monthly'!AF:AF)</f>
        <v>0</v>
      </c>
      <c r="D21" s="290" t="s">
        <v>266</v>
      </c>
      <c r="E21" s="291"/>
      <c r="F21" s="72"/>
      <c r="G21" s="73">
        <f t="shared" si="0"/>
        <v>0</v>
      </c>
      <c r="N21"/>
      <c r="O21"/>
    </row>
    <row r="22" spans="1:15" ht="14.9" customHeight="1" x14ac:dyDescent="0.35">
      <c r="A22" s="16">
        <v>11</v>
      </c>
      <c r="B22" s="57" t="s">
        <v>66</v>
      </c>
      <c r="C22" s="71">
        <f>SUMIF('3. Ventilation Monthly'!C:C,B22,'3. Ventilation Monthly'!AF:AF)</f>
        <v>0</v>
      </c>
      <c r="D22" s="290" t="s">
        <v>266</v>
      </c>
      <c r="E22" s="291"/>
      <c r="F22" s="72"/>
      <c r="G22" s="73">
        <f t="shared" si="0"/>
        <v>0</v>
      </c>
      <c r="N22"/>
      <c r="O22"/>
    </row>
    <row r="23" spans="1:15" ht="14.9" customHeight="1" x14ac:dyDescent="0.35">
      <c r="A23" s="16">
        <v>12</v>
      </c>
      <c r="B23" s="57" t="s">
        <v>67</v>
      </c>
      <c r="C23" s="71">
        <f>SUMIF('3. Ventilation Monthly'!C:C,B23,'3. Ventilation Monthly'!AF:AF)</f>
        <v>0</v>
      </c>
      <c r="D23" s="290" t="s">
        <v>266</v>
      </c>
      <c r="E23" s="291"/>
      <c r="F23" s="72"/>
      <c r="G23" s="73">
        <f t="shared" si="0"/>
        <v>0</v>
      </c>
      <c r="N23"/>
      <c r="O23"/>
    </row>
    <row r="24" spans="1:15" ht="14.5" x14ac:dyDescent="0.35">
      <c r="N24"/>
      <c r="O24"/>
    </row>
    <row r="25" spans="1:15" ht="14.5" x14ac:dyDescent="0.35">
      <c r="N25"/>
      <c r="O25"/>
    </row>
    <row r="26" spans="1:15" ht="15" customHeight="1" x14ac:dyDescent="0.35">
      <c r="A26" s="14" t="s">
        <v>277</v>
      </c>
      <c r="B26" s="364" t="s">
        <v>278</v>
      </c>
      <c r="C26" s="364"/>
      <c r="D26" s="364"/>
      <c r="E26" s="364"/>
      <c r="F26" s="102"/>
      <c r="G26" s="102"/>
      <c r="N26"/>
      <c r="O26"/>
    </row>
    <row r="27" spans="1:15" ht="14.5" x14ac:dyDescent="0.35">
      <c r="A27" s="14"/>
      <c r="B27" s="364"/>
      <c r="C27" s="364"/>
      <c r="D27" s="364"/>
      <c r="E27" s="364"/>
      <c r="F27" s="102"/>
      <c r="G27" s="102"/>
      <c r="N27"/>
      <c r="O27"/>
    </row>
    <row r="28" spans="1:15" ht="15" customHeight="1" x14ac:dyDescent="0.35">
      <c r="A28" s="14"/>
      <c r="B28" s="44" t="s">
        <v>279</v>
      </c>
      <c r="C28" s="45"/>
      <c r="D28" s="45"/>
      <c r="E28" s="46"/>
      <c r="F28" s="46"/>
      <c r="N28"/>
      <c r="O28"/>
    </row>
    <row r="29" spans="1:15" ht="37.5" customHeight="1" x14ac:dyDescent="0.35">
      <c r="A29" s="14"/>
      <c r="B29" s="363" t="s">
        <v>280</v>
      </c>
      <c r="C29" s="363"/>
      <c r="D29" s="363"/>
      <c r="E29" s="46"/>
      <c r="F29" s="46"/>
      <c r="N29"/>
      <c r="O29"/>
    </row>
    <row r="30" spans="1:15" ht="15" customHeight="1" x14ac:dyDescent="0.35">
      <c r="A30" s="14"/>
      <c r="B30" s="47" t="s">
        <v>281</v>
      </c>
      <c r="C30" s="48"/>
      <c r="D30" s="48"/>
      <c r="E30" s="46"/>
      <c r="F30" s="46"/>
      <c r="N30"/>
      <c r="O30"/>
    </row>
    <row r="31" spans="1:15" ht="7.4" customHeight="1" x14ac:dyDescent="0.35">
      <c r="A31" s="14"/>
      <c r="B31" s="123"/>
      <c r="C31" s="123"/>
      <c r="D31" s="123"/>
      <c r="E31" s="123"/>
      <c r="F31" s="123"/>
      <c r="N31"/>
      <c r="O31"/>
    </row>
    <row r="32" spans="1:15" ht="14.5" x14ac:dyDescent="0.35">
      <c r="A32" s="14"/>
      <c r="B32" s="235" t="s">
        <v>50</v>
      </c>
      <c r="C32" s="235" t="s">
        <v>51</v>
      </c>
      <c r="D32" s="362" t="s">
        <v>52</v>
      </c>
      <c r="E32" s="362"/>
      <c r="F32" s="221" t="s">
        <v>282</v>
      </c>
      <c r="G32" s="221" t="s">
        <v>283</v>
      </c>
      <c r="L32"/>
      <c r="M32"/>
    </row>
    <row r="33" spans="1:15" ht="107" x14ac:dyDescent="0.35">
      <c r="A33" s="3"/>
      <c r="B33" s="236" t="s">
        <v>53</v>
      </c>
      <c r="C33" s="250" t="s">
        <v>284</v>
      </c>
      <c r="D33" s="307" t="s">
        <v>273</v>
      </c>
      <c r="E33" s="307"/>
      <c r="F33" s="236" t="s">
        <v>285</v>
      </c>
      <c r="G33" s="236" t="s">
        <v>286</v>
      </c>
      <c r="L33"/>
      <c r="M33"/>
    </row>
    <row r="34" spans="1:15" ht="14.5" x14ac:dyDescent="0.35">
      <c r="A34" s="16">
        <v>1</v>
      </c>
      <c r="B34" s="57" t="s">
        <v>56</v>
      </c>
      <c r="C34" s="71">
        <f>SUMIF('4. Degas Monthly'!C:C,B34,'4. Degas Monthly'!AA:AA)</f>
        <v>0</v>
      </c>
      <c r="D34" s="290" t="s">
        <v>266</v>
      </c>
      <c r="E34" s="291"/>
      <c r="F34" s="72"/>
      <c r="G34" s="73">
        <f>ROUND(IF(D34="Enter my own result (value will be rounded)",F34,C34),2)</f>
        <v>0</v>
      </c>
      <c r="L34"/>
      <c r="M34"/>
    </row>
    <row r="35" spans="1:15" ht="14.9" customHeight="1" x14ac:dyDescent="0.35">
      <c r="A35" s="16">
        <v>2</v>
      </c>
      <c r="B35" s="57" t="s">
        <v>57</v>
      </c>
      <c r="C35" s="71">
        <f>SUMIF('4. Degas Monthly'!C:C,B35,'4. Degas Monthly'!AA:AA)</f>
        <v>0</v>
      </c>
      <c r="D35" s="290" t="s">
        <v>266</v>
      </c>
      <c r="E35" s="291"/>
      <c r="F35" s="72"/>
      <c r="G35" s="73">
        <f>ROUND(IF(D35="Enter my own result (value will be rounded)",F35,C35),2)</f>
        <v>0</v>
      </c>
      <c r="L35"/>
      <c r="M35"/>
    </row>
    <row r="36" spans="1:15" ht="14.9" customHeight="1" x14ac:dyDescent="0.35">
      <c r="A36" s="16">
        <v>3</v>
      </c>
      <c r="B36" s="57" t="s">
        <v>58</v>
      </c>
      <c r="C36" s="71">
        <f>SUMIF('4. Degas Monthly'!C:C,B36,'4. Degas Monthly'!AA:AA)</f>
        <v>0</v>
      </c>
      <c r="D36" s="290" t="s">
        <v>266</v>
      </c>
      <c r="E36" s="291"/>
      <c r="F36" s="72"/>
      <c r="G36" s="73">
        <f>ROUND(IF(D36="Enter my own result (value will be rounded)",F36,C36),2)</f>
        <v>0</v>
      </c>
      <c r="L36"/>
      <c r="M36"/>
    </row>
    <row r="37" spans="1:15" ht="14.9" customHeight="1" x14ac:dyDescent="0.35">
      <c r="A37" s="16">
        <v>4</v>
      </c>
      <c r="B37" s="57" t="s">
        <v>59</v>
      </c>
      <c r="C37" s="71">
        <f>SUMIF('4. Degas Monthly'!C:C,B37,'4. Degas Monthly'!AA:AA)</f>
        <v>0</v>
      </c>
      <c r="D37" s="290" t="s">
        <v>266</v>
      </c>
      <c r="E37" s="291"/>
      <c r="F37" s="72"/>
      <c r="G37" s="73">
        <f>ROUND(IF(D37="Enter my own result (value will be rounded)",F37,C37),2)</f>
        <v>0</v>
      </c>
      <c r="L37"/>
      <c r="M37"/>
    </row>
    <row r="38" spans="1:15" ht="14.9" customHeight="1" x14ac:dyDescent="0.35">
      <c r="A38" s="16">
        <v>5</v>
      </c>
      <c r="B38" s="57" t="s">
        <v>60</v>
      </c>
      <c r="C38" s="71">
        <f>SUMIF('4. Degas Monthly'!C:C,B38,'4. Degas Monthly'!AA:AA)</f>
        <v>0</v>
      </c>
      <c r="D38" s="290" t="s">
        <v>266</v>
      </c>
      <c r="E38" s="291"/>
      <c r="F38" s="72"/>
      <c r="G38" s="73">
        <f t="shared" ref="G38:G45" si="1">ROUND(IF(D38="Enter my own result (value will be rounded)",F38,C38),2)</f>
        <v>0</v>
      </c>
      <c r="L38"/>
      <c r="M38"/>
    </row>
    <row r="39" spans="1:15" ht="14.9" customHeight="1" x14ac:dyDescent="0.35">
      <c r="A39" s="16">
        <v>6</v>
      </c>
      <c r="B39" s="57" t="s">
        <v>61</v>
      </c>
      <c r="C39" s="71">
        <f>SUMIF('4. Degas Monthly'!C:C,B39,'4. Degas Monthly'!AA:AA)</f>
        <v>0</v>
      </c>
      <c r="D39" s="290" t="s">
        <v>266</v>
      </c>
      <c r="E39" s="291"/>
      <c r="F39" s="72"/>
      <c r="G39" s="73">
        <f t="shared" si="1"/>
        <v>0</v>
      </c>
      <c r="L39"/>
      <c r="M39"/>
    </row>
    <row r="40" spans="1:15" ht="14.9" customHeight="1" x14ac:dyDescent="0.35">
      <c r="A40" s="16">
        <v>7</v>
      </c>
      <c r="B40" s="57" t="s">
        <v>62</v>
      </c>
      <c r="C40" s="71">
        <f>SUMIF('4. Degas Monthly'!C:C,B40,'4. Degas Monthly'!AA:AA)</f>
        <v>0</v>
      </c>
      <c r="D40" s="290" t="s">
        <v>266</v>
      </c>
      <c r="E40" s="291"/>
      <c r="F40" s="72"/>
      <c r="G40" s="73">
        <f t="shared" si="1"/>
        <v>0</v>
      </c>
      <c r="L40"/>
      <c r="M40"/>
    </row>
    <row r="41" spans="1:15" ht="14.9" customHeight="1" x14ac:dyDescent="0.35">
      <c r="A41" s="16">
        <v>8</v>
      </c>
      <c r="B41" s="57" t="s">
        <v>63</v>
      </c>
      <c r="C41" s="71">
        <f>SUMIF('4. Degas Monthly'!C:C,B41,'4. Degas Monthly'!AA:AA)</f>
        <v>0</v>
      </c>
      <c r="D41" s="290" t="s">
        <v>266</v>
      </c>
      <c r="E41" s="291"/>
      <c r="F41" s="72"/>
      <c r="G41" s="73">
        <f t="shared" si="1"/>
        <v>0</v>
      </c>
      <c r="L41"/>
      <c r="M41"/>
    </row>
    <row r="42" spans="1:15" ht="14.9" customHeight="1" x14ac:dyDescent="0.35">
      <c r="A42" s="16">
        <v>9</v>
      </c>
      <c r="B42" s="57" t="s">
        <v>64</v>
      </c>
      <c r="C42" s="71">
        <f>SUMIF('4. Degas Monthly'!C:C,B42,'4. Degas Monthly'!AA:AA)</f>
        <v>0</v>
      </c>
      <c r="D42" s="290" t="s">
        <v>266</v>
      </c>
      <c r="E42" s="291"/>
      <c r="F42" s="72"/>
      <c r="G42" s="73">
        <f t="shared" si="1"/>
        <v>0</v>
      </c>
      <c r="L42"/>
      <c r="M42"/>
    </row>
    <row r="43" spans="1:15" ht="14.9" customHeight="1" x14ac:dyDescent="0.35">
      <c r="A43" s="16">
        <v>10</v>
      </c>
      <c r="B43" s="57" t="s">
        <v>65</v>
      </c>
      <c r="C43" s="71">
        <f>SUMIF('4. Degas Monthly'!C:C,B43,'4. Degas Monthly'!AA:AA)</f>
        <v>0</v>
      </c>
      <c r="D43" s="290" t="s">
        <v>266</v>
      </c>
      <c r="E43" s="291"/>
      <c r="F43" s="72"/>
      <c r="G43" s="73">
        <f t="shared" si="1"/>
        <v>0</v>
      </c>
      <c r="L43"/>
      <c r="M43"/>
    </row>
    <row r="44" spans="1:15" ht="14.9" customHeight="1" x14ac:dyDescent="0.35">
      <c r="A44" s="16">
        <v>11</v>
      </c>
      <c r="B44" s="57" t="s">
        <v>66</v>
      </c>
      <c r="C44" s="71">
        <f>SUMIF('4. Degas Monthly'!C:C,B44,'4. Degas Monthly'!AA:AA)</f>
        <v>0</v>
      </c>
      <c r="D44" s="290" t="s">
        <v>266</v>
      </c>
      <c r="E44" s="291"/>
      <c r="F44" s="72"/>
      <c r="G44" s="73">
        <f t="shared" si="1"/>
        <v>0</v>
      </c>
      <c r="L44"/>
      <c r="M44"/>
    </row>
    <row r="45" spans="1:15" ht="14.9" customHeight="1" x14ac:dyDescent="0.35">
      <c r="A45" s="16">
        <v>12</v>
      </c>
      <c r="B45" s="57" t="s">
        <v>67</v>
      </c>
      <c r="C45" s="71">
        <f>SUMIF('4. Degas Monthly'!C:C,B45,'4. Degas Monthly'!AA:AA)</f>
        <v>0</v>
      </c>
      <c r="D45" s="290" t="s">
        <v>266</v>
      </c>
      <c r="E45" s="291"/>
      <c r="F45" s="72"/>
      <c r="G45" s="73">
        <f t="shared" si="1"/>
        <v>0</v>
      </c>
      <c r="L45"/>
      <c r="M45"/>
    </row>
    <row r="46" spans="1:15" ht="14.5" x14ac:dyDescent="0.35">
      <c r="N46"/>
      <c r="O46"/>
    </row>
    <row r="47" spans="1:15" ht="14.5" x14ac:dyDescent="0.35">
      <c r="N47"/>
      <c r="O47"/>
    </row>
    <row r="48" spans="1:15" ht="15" customHeight="1" x14ac:dyDescent="0.35">
      <c r="A48" s="14" t="s">
        <v>287</v>
      </c>
      <c r="B48" s="364" t="s">
        <v>288</v>
      </c>
      <c r="C48" s="364"/>
      <c r="D48" s="364"/>
      <c r="E48" s="364"/>
      <c r="F48" s="102"/>
      <c r="G48" s="102"/>
      <c r="N48"/>
      <c r="O48"/>
    </row>
    <row r="49" spans="1:15" ht="20.9" customHeight="1" x14ac:dyDescent="0.35">
      <c r="A49" s="14"/>
      <c r="B49" s="364"/>
      <c r="C49" s="364"/>
      <c r="D49" s="364"/>
      <c r="E49" s="364"/>
      <c r="F49" s="102"/>
      <c r="G49" s="102"/>
      <c r="N49"/>
      <c r="O49"/>
    </row>
    <row r="50" spans="1:15" ht="15" customHeight="1" x14ac:dyDescent="0.35">
      <c r="A50" s="14"/>
      <c r="B50" s="44" t="s">
        <v>289</v>
      </c>
      <c r="C50" s="45"/>
      <c r="D50" s="45"/>
      <c r="E50" s="46"/>
      <c r="F50" s="46"/>
      <c r="N50"/>
      <c r="O50"/>
    </row>
    <row r="51" spans="1:15" ht="37.5" customHeight="1" x14ac:dyDescent="0.35">
      <c r="A51" s="14"/>
      <c r="B51" s="363" t="s">
        <v>290</v>
      </c>
      <c r="C51" s="363"/>
      <c r="D51" s="363"/>
      <c r="E51" s="46"/>
      <c r="F51" s="46"/>
      <c r="N51"/>
      <c r="O51"/>
    </row>
    <row r="52" spans="1:15" ht="15" customHeight="1" x14ac:dyDescent="0.35">
      <c r="A52" s="14"/>
      <c r="B52" s="47" t="s">
        <v>291</v>
      </c>
      <c r="C52" s="48"/>
      <c r="D52" s="48"/>
      <c r="E52" s="46"/>
      <c r="F52" s="46"/>
      <c r="N52"/>
      <c r="O52"/>
    </row>
    <row r="53" spans="1:15" ht="7.4" customHeight="1" x14ac:dyDescent="0.35">
      <c r="A53" s="14"/>
      <c r="B53" s="123"/>
      <c r="C53" s="123"/>
      <c r="D53" s="123"/>
      <c r="E53" s="123"/>
      <c r="F53" s="123"/>
      <c r="N53"/>
      <c r="O53"/>
    </row>
    <row r="54" spans="1:15" ht="14.5" x14ac:dyDescent="0.35">
      <c r="A54" s="14"/>
      <c r="B54" s="59" t="s">
        <v>292</v>
      </c>
      <c r="C54" s="204" t="s">
        <v>293</v>
      </c>
      <c r="D54" s="204" t="s">
        <v>294</v>
      </c>
      <c r="E54" s="365" t="s">
        <v>295</v>
      </c>
      <c r="F54" s="365"/>
      <c r="G54" s="145" t="s">
        <v>296</v>
      </c>
      <c r="H54" s="145" t="s">
        <v>297</v>
      </c>
      <c r="I54" s="121" t="s">
        <v>298</v>
      </c>
      <c r="J54" s="121" t="s">
        <v>294</v>
      </c>
      <c r="N54"/>
      <c r="O54"/>
    </row>
    <row r="55" spans="1:15" ht="161.25" customHeight="1" x14ac:dyDescent="0.35">
      <c r="A55" s="3"/>
      <c r="B55" s="201" t="s">
        <v>53</v>
      </c>
      <c r="C55" s="68" t="s">
        <v>450</v>
      </c>
      <c r="D55" s="68" t="s">
        <v>449</v>
      </c>
      <c r="E55" s="307" t="s">
        <v>273</v>
      </c>
      <c r="F55" s="307"/>
      <c r="G55" s="236" t="s">
        <v>451</v>
      </c>
      <c r="H55" s="236" t="s">
        <v>452</v>
      </c>
      <c r="I55" s="236" t="s">
        <v>453</v>
      </c>
      <c r="J55" s="249" t="s">
        <v>454</v>
      </c>
      <c r="N55"/>
      <c r="O55"/>
    </row>
    <row r="56" spans="1:15" ht="14.5" x14ac:dyDescent="0.35">
      <c r="A56" s="16">
        <v>1</v>
      </c>
      <c r="B56" s="57" t="s">
        <v>56</v>
      </c>
      <c r="C56" s="83">
        <f>SUMIF('7. Destruct or Offsite Monthly'!$C$10:$C$100,B56,'7. Destruct or Offsite Monthly'!$I$10:$I$100)</f>
        <v>0</v>
      </c>
      <c r="D56" s="83">
        <f>SUMIF('7. Destruct or Offsite Monthly'!$C$10:$C$100,B56,'7. Destruct or Offsite Monthly'!$J$10:$J$100)</f>
        <v>0</v>
      </c>
      <c r="E56" s="290" t="s">
        <v>266</v>
      </c>
      <c r="F56" s="291"/>
      <c r="G56" s="72"/>
      <c r="H56" s="72"/>
      <c r="I56" s="118">
        <f t="shared" ref="I56:I67" si="2">ROUND(IF(E56="Enter my own result (value will be rounded)",G56,C56),2)</f>
        <v>0</v>
      </c>
      <c r="J56" s="83">
        <f>ROUND(IF(E56="Enter my own result (value will be rounded)",H56,D56),2)</f>
        <v>0</v>
      </c>
      <c r="N56"/>
      <c r="O56"/>
    </row>
    <row r="57" spans="1:15" ht="14.9" customHeight="1" x14ac:dyDescent="0.35">
      <c r="A57" s="16">
        <v>2</v>
      </c>
      <c r="B57" s="57" t="s">
        <v>57</v>
      </c>
      <c r="C57" s="83">
        <f>SUMIF('7. Destruct or Offsite Monthly'!$C$10:$C$100,B57,'7. Destruct or Offsite Monthly'!$I$10:$I$100)</f>
        <v>0</v>
      </c>
      <c r="D57" s="83">
        <f>SUMIF('7. Destruct or Offsite Monthly'!$C$10:$C$100,B57,'7. Destruct or Offsite Monthly'!$J$10:$J$100)</f>
        <v>0</v>
      </c>
      <c r="E57" s="290" t="s">
        <v>266</v>
      </c>
      <c r="F57" s="291"/>
      <c r="G57" s="72"/>
      <c r="H57" s="72"/>
      <c r="I57" s="118">
        <f t="shared" si="2"/>
        <v>0</v>
      </c>
      <c r="J57" s="83">
        <f t="shared" ref="J57:J67" si="3">ROUND(IF(E57="Enter my own result (value will be rounded)",H57,D57),2)</f>
        <v>0</v>
      </c>
      <c r="N57"/>
      <c r="O57"/>
    </row>
    <row r="58" spans="1:15" ht="14.9" customHeight="1" x14ac:dyDescent="0.35">
      <c r="A58" s="16">
        <v>3</v>
      </c>
      <c r="B58" s="57" t="s">
        <v>58</v>
      </c>
      <c r="C58" s="83">
        <f>SUMIF('7. Destruct or Offsite Monthly'!$C$10:$C$100,B58,'7. Destruct or Offsite Monthly'!$I$10:$I$100)</f>
        <v>0</v>
      </c>
      <c r="D58" s="83">
        <f>SUMIF('7. Destruct or Offsite Monthly'!$C$10:$C$100,B58,'7. Destruct or Offsite Monthly'!$J$10:$J$100)</f>
        <v>0</v>
      </c>
      <c r="E58" s="290" t="s">
        <v>266</v>
      </c>
      <c r="F58" s="291"/>
      <c r="G58" s="72"/>
      <c r="H58" s="72"/>
      <c r="I58" s="118">
        <f t="shared" si="2"/>
        <v>0</v>
      </c>
      <c r="J58" s="83">
        <f t="shared" si="3"/>
        <v>0</v>
      </c>
      <c r="N58"/>
      <c r="O58"/>
    </row>
    <row r="59" spans="1:15" ht="14.9" customHeight="1" x14ac:dyDescent="0.35">
      <c r="A59" s="16">
        <v>4</v>
      </c>
      <c r="B59" s="57" t="s">
        <v>59</v>
      </c>
      <c r="C59" s="83">
        <f>SUMIF('7. Destruct or Offsite Monthly'!$C$10:$C$100,B59,'7. Destruct or Offsite Monthly'!$I$10:$I$100)</f>
        <v>0</v>
      </c>
      <c r="D59" s="83">
        <f>SUMIF('7. Destruct or Offsite Monthly'!$C$10:$C$100,B59,'7. Destruct or Offsite Monthly'!$J$10:$J$100)</f>
        <v>0</v>
      </c>
      <c r="E59" s="290" t="s">
        <v>266</v>
      </c>
      <c r="F59" s="291"/>
      <c r="G59" s="72"/>
      <c r="H59" s="72"/>
      <c r="I59" s="118">
        <f t="shared" si="2"/>
        <v>0</v>
      </c>
      <c r="J59" s="83">
        <f t="shared" si="3"/>
        <v>0</v>
      </c>
      <c r="N59"/>
      <c r="O59"/>
    </row>
    <row r="60" spans="1:15" ht="14.9" customHeight="1" x14ac:dyDescent="0.35">
      <c r="A60" s="16">
        <v>5</v>
      </c>
      <c r="B60" s="57" t="s">
        <v>60</v>
      </c>
      <c r="C60" s="83">
        <f>SUMIF('7. Destruct or Offsite Monthly'!$C$10:$C$100,B60,'7. Destruct or Offsite Monthly'!$I$10:$I$100)</f>
        <v>0</v>
      </c>
      <c r="D60" s="83">
        <f>SUMIF('7. Destruct or Offsite Monthly'!$C$10:$C$100,B60,'7. Destruct or Offsite Monthly'!$J$10:$J$100)</f>
        <v>0</v>
      </c>
      <c r="E60" s="290" t="s">
        <v>266</v>
      </c>
      <c r="F60" s="291"/>
      <c r="G60" s="72"/>
      <c r="H60" s="72"/>
      <c r="I60" s="118">
        <f t="shared" si="2"/>
        <v>0</v>
      </c>
      <c r="J60" s="83">
        <f t="shared" si="3"/>
        <v>0</v>
      </c>
      <c r="N60"/>
      <c r="O60"/>
    </row>
    <row r="61" spans="1:15" ht="14.9" customHeight="1" x14ac:dyDescent="0.35">
      <c r="A61" s="16">
        <v>6</v>
      </c>
      <c r="B61" s="57" t="s">
        <v>61</v>
      </c>
      <c r="C61" s="83">
        <f>SUMIF('7. Destruct or Offsite Monthly'!$C$10:$C$100,B61,'7. Destruct or Offsite Monthly'!$I$10:$I$100)</f>
        <v>0</v>
      </c>
      <c r="D61" s="83">
        <f>SUMIF('7. Destruct or Offsite Monthly'!$C$10:$C$100,B61,'7. Destruct or Offsite Monthly'!$J$10:$J$100)</f>
        <v>0</v>
      </c>
      <c r="E61" s="290" t="s">
        <v>266</v>
      </c>
      <c r="F61" s="291"/>
      <c r="G61" s="72"/>
      <c r="H61" s="72"/>
      <c r="I61" s="118">
        <f t="shared" si="2"/>
        <v>0</v>
      </c>
      <c r="J61" s="83">
        <f t="shared" si="3"/>
        <v>0</v>
      </c>
      <c r="N61"/>
      <c r="O61"/>
    </row>
    <row r="62" spans="1:15" ht="14.9" customHeight="1" x14ac:dyDescent="0.35">
      <c r="A62" s="16">
        <v>7</v>
      </c>
      <c r="B62" s="57" t="s">
        <v>62</v>
      </c>
      <c r="C62" s="83">
        <f>SUMIF('7. Destruct or Offsite Monthly'!$C$10:$C$100,B62,'7. Destruct or Offsite Monthly'!$I$10:$I$100)</f>
        <v>0</v>
      </c>
      <c r="D62" s="83">
        <f>SUMIF('7. Destruct or Offsite Monthly'!$C$10:$C$100,B62,'7. Destruct or Offsite Monthly'!$J$10:$J$100)</f>
        <v>0</v>
      </c>
      <c r="E62" s="290" t="s">
        <v>266</v>
      </c>
      <c r="F62" s="291"/>
      <c r="G62" s="72"/>
      <c r="H62" s="72"/>
      <c r="I62" s="118">
        <f t="shared" si="2"/>
        <v>0</v>
      </c>
      <c r="J62" s="83">
        <f t="shared" si="3"/>
        <v>0</v>
      </c>
      <c r="N62"/>
      <c r="O62"/>
    </row>
    <row r="63" spans="1:15" ht="14.9" customHeight="1" x14ac:dyDescent="0.35">
      <c r="A63" s="16">
        <v>8</v>
      </c>
      <c r="B63" s="57" t="s">
        <v>63</v>
      </c>
      <c r="C63" s="83">
        <f>SUMIF('7. Destruct or Offsite Monthly'!$C$10:$C$100,B63,'7. Destruct or Offsite Monthly'!$I$10:$I$100)</f>
        <v>0</v>
      </c>
      <c r="D63" s="83">
        <f>SUMIF('7. Destruct or Offsite Monthly'!$C$10:$C$100,B63,'7. Destruct or Offsite Monthly'!$J$10:$J$100)</f>
        <v>0</v>
      </c>
      <c r="E63" s="290" t="s">
        <v>266</v>
      </c>
      <c r="F63" s="291"/>
      <c r="G63" s="72"/>
      <c r="H63" s="72"/>
      <c r="I63" s="118">
        <f t="shared" si="2"/>
        <v>0</v>
      </c>
      <c r="J63" s="83">
        <f t="shared" si="3"/>
        <v>0</v>
      </c>
      <c r="N63"/>
      <c r="O63"/>
    </row>
    <row r="64" spans="1:15" ht="14.9" customHeight="1" x14ac:dyDescent="0.35">
      <c r="A64" s="16">
        <v>9</v>
      </c>
      <c r="B64" s="57" t="s">
        <v>64</v>
      </c>
      <c r="C64" s="83">
        <f>SUMIF('7. Destruct or Offsite Monthly'!$C$10:$C$100,B64,'7. Destruct or Offsite Monthly'!$I$10:$I$100)</f>
        <v>0</v>
      </c>
      <c r="D64" s="83">
        <f>SUMIF('7. Destruct or Offsite Monthly'!$C$10:$C$100,B64,'7. Destruct or Offsite Monthly'!$J$10:$J$100)</f>
        <v>0</v>
      </c>
      <c r="E64" s="290" t="s">
        <v>266</v>
      </c>
      <c r="F64" s="291"/>
      <c r="G64" s="72"/>
      <c r="H64" s="72"/>
      <c r="I64" s="118">
        <f t="shared" si="2"/>
        <v>0</v>
      </c>
      <c r="J64" s="83">
        <f t="shared" si="3"/>
        <v>0</v>
      </c>
      <c r="N64"/>
      <c r="O64"/>
    </row>
    <row r="65" spans="1:15" ht="14.9" customHeight="1" x14ac:dyDescent="0.35">
      <c r="A65" s="16">
        <v>10</v>
      </c>
      <c r="B65" s="57" t="s">
        <v>65</v>
      </c>
      <c r="C65" s="83">
        <f>SUMIF('7. Destruct or Offsite Monthly'!$C$10:$C$100,B65,'7. Destruct or Offsite Monthly'!$I$10:$I$100)</f>
        <v>0</v>
      </c>
      <c r="D65" s="83">
        <f>SUMIF('7. Destruct or Offsite Monthly'!$C$10:$C$100,B65,'7. Destruct or Offsite Monthly'!$J$10:$J$100)</f>
        <v>0</v>
      </c>
      <c r="E65" s="290" t="s">
        <v>266</v>
      </c>
      <c r="F65" s="291"/>
      <c r="G65" s="72"/>
      <c r="H65" s="72"/>
      <c r="I65" s="118">
        <f t="shared" si="2"/>
        <v>0</v>
      </c>
      <c r="J65" s="83">
        <f t="shared" si="3"/>
        <v>0</v>
      </c>
      <c r="N65"/>
      <c r="O65"/>
    </row>
    <row r="66" spans="1:15" ht="14.9" customHeight="1" x14ac:dyDescent="0.35">
      <c r="A66" s="16">
        <v>11</v>
      </c>
      <c r="B66" s="57" t="s">
        <v>66</v>
      </c>
      <c r="C66" s="83">
        <f>SUMIF('7. Destruct or Offsite Monthly'!$C$10:$C$100,B66,'7. Destruct or Offsite Monthly'!$I$10:$I$100)</f>
        <v>0</v>
      </c>
      <c r="D66" s="83">
        <f>SUMIF('7. Destruct or Offsite Monthly'!$C$10:$C$100,B66,'7. Destruct or Offsite Monthly'!$J$10:$J$100)</f>
        <v>0</v>
      </c>
      <c r="E66" s="290" t="s">
        <v>266</v>
      </c>
      <c r="F66" s="291"/>
      <c r="G66" s="72"/>
      <c r="H66" s="72"/>
      <c r="I66" s="118">
        <f t="shared" si="2"/>
        <v>0</v>
      </c>
      <c r="J66" s="83">
        <f t="shared" si="3"/>
        <v>0</v>
      </c>
      <c r="N66"/>
      <c r="O66"/>
    </row>
    <row r="67" spans="1:15" ht="14.9" customHeight="1" x14ac:dyDescent="0.35">
      <c r="A67" s="16">
        <v>12</v>
      </c>
      <c r="B67" s="57" t="s">
        <v>67</v>
      </c>
      <c r="C67" s="83">
        <f>SUMIF('7. Destruct or Offsite Monthly'!$C$10:$C$100,B67,'7. Destruct or Offsite Monthly'!$I$10:$I$100)</f>
        <v>0</v>
      </c>
      <c r="D67" s="83">
        <f>SUMIF('7. Destruct or Offsite Monthly'!$C$10:$C$100,B67,'7. Destruct or Offsite Monthly'!$J$10:$J$100)</f>
        <v>0</v>
      </c>
      <c r="E67" s="290" t="s">
        <v>266</v>
      </c>
      <c r="F67" s="291"/>
      <c r="G67" s="72"/>
      <c r="H67" s="72"/>
      <c r="I67" s="118">
        <f t="shared" si="2"/>
        <v>0</v>
      </c>
      <c r="J67" s="83">
        <f t="shared" si="3"/>
        <v>0</v>
      </c>
      <c r="N67"/>
      <c r="O67"/>
    </row>
    <row r="68" spans="1:15" ht="14.5" x14ac:dyDescent="0.35">
      <c r="N68"/>
      <c r="O68"/>
    </row>
    <row r="69" spans="1:15" ht="14.5" x14ac:dyDescent="0.35">
      <c r="N69"/>
      <c r="O69"/>
    </row>
    <row r="70" spans="1:15" ht="15" customHeight="1" x14ac:dyDescent="0.35">
      <c r="A70" s="14" t="s">
        <v>299</v>
      </c>
      <c r="B70" s="49" t="s">
        <v>426</v>
      </c>
      <c r="C70" s="50"/>
      <c r="D70" s="50"/>
      <c r="E70" s="50"/>
      <c r="F70" s="50"/>
      <c r="G70" s="50"/>
      <c r="N70"/>
      <c r="O70"/>
    </row>
    <row r="71" spans="1:15" ht="14.5" x14ac:dyDescent="0.35">
      <c r="A71" s="14"/>
      <c r="B71" s="46"/>
      <c r="C71" s="46"/>
      <c r="D71" s="46"/>
      <c r="E71" s="46"/>
      <c r="F71" s="46"/>
      <c r="N71"/>
      <c r="O71"/>
    </row>
    <row r="72" spans="1:15" ht="37.5" customHeight="1" x14ac:dyDescent="0.35">
      <c r="A72" s="14"/>
      <c r="B72" s="363" t="s">
        <v>423</v>
      </c>
      <c r="C72" s="363"/>
      <c r="D72" s="363"/>
      <c r="E72" s="363"/>
      <c r="F72" s="363"/>
      <c r="N72"/>
      <c r="O72"/>
    </row>
    <row r="73" spans="1:15" ht="14.5" x14ac:dyDescent="0.35">
      <c r="A73" s="14"/>
      <c r="B73" s="46"/>
      <c r="C73" s="46"/>
      <c r="D73" s="46"/>
      <c r="E73" s="46"/>
      <c r="F73" s="46"/>
      <c r="N73"/>
      <c r="O73"/>
    </row>
    <row r="74" spans="1:15" ht="7.4" hidden="1" customHeight="1" x14ac:dyDescent="0.35">
      <c r="A74" s="14"/>
      <c r="B74" s="123"/>
      <c r="C74" s="123"/>
      <c r="D74" s="123"/>
      <c r="E74" s="123"/>
      <c r="F74" s="123"/>
      <c r="N74"/>
      <c r="O74"/>
    </row>
    <row r="75" spans="1:15" ht="14.5" x14ac:dyDescent="0.35">
      <c r="A75" s="14"/>
      <c r="B75" s="59" t="s">
        <v>300</v>
      </c>
      <c r="C75" s="59" t="s">
        <v>301</v>
      </c>
      <c r="D75" s="59" t="s">
        <v>302</v>
      </c>
      <c r="E75" s="59" t="s">
        <v>303</v>
      </c>
      <c r="F75" s="59" t="s">
        <v>304</v>
      </c>
      <c r="G75" s="59" t="s">
        <v>305</v>
      </c>
      <c r="H75"/>
      <c r="I75"/>
      <c r="J75"/>
      <c r="K75"/>
      <c r="L75"/>
      <c r="N75"/>
      <c r="O75"/>
    </row>
    <row r="76" spans="1:15" s="51" customFormat="1" ht="107" x14ac:dyDescent="0.35">
      <c r="B76" s="201" t="s">
        <v>53</v>
      </c>
      <c r="C76" s="68" t="s">
        <v>306</v>
      </c>
      <c r="D76" s="202" t="s">
        <v>307</v>
      </c>
      <c r="E76" s="68" t="s">
        <v>455</v>
      </c>
      <c r="F76" s="68" t="s">
        <v>456</v>
      </c>
      <c r="G76" s="201" t="s">
        <v>308</v>
      </c>
      <c r="H76"/>
      <c r="I76"/>
      <c r="J76"/>
      <c r="K76"/>
      <c r="L76"/>
      <c r="N76"/>
      <c r="O76"/>
    </row>
    <row r="77" spans="1:15" ht="14.5" x14ac:dyDescent="0.35">
      <c r="A77" s="16">
        <v>1</v>
      </c>
      <c r="B77" s="57" t="s">
        <v>56</v>
      </c>
      <c r="C77" s="71">
        <f>G12</f>
        <v>0</v>
      </c>
      <c r="D77" s="71">
        <f>G34</f>
        <v>0</v>
      </c>
      <c r="E77" s="119">
        <f>I56</f>
        <v>0</v>
      </c>
      <c r="F77" s="83">
        <f>J56</f>
        <v>0</v>
      </c>
      <c r="G77" s="120">
        <f>C77+D77-E77+F77</f>
        <v>0</v>
      </c>
      <c r="H77"/>
      <c r="I77"/>
      <c r="J77"/>
      <c r="K77"/>
      <c r="L77"/>
      <c r="N77"/>
      <c r="O77"/>
    </row>
    <row r="78" spans="1:15" ht="14.5" x14ac:dyDescent="0.35">
      <c r="A78" s="16">
        <v>2</v>
      </c>
      <c r="B78" s="57" t="s">
        <v>57</v>
      </c>
      <c r="C78" s="71">
        <f>G13</f>
        <v>0</v>
      </c>
      <c r="D78" s="71">
        <f>G35</f>
        <v>0</v>
      </c>
      <c r="E78" s="119">
        <f t="shared" ref="E78:E88" si="4">I57</f>
        <v>0</v>
      </c>
      <c r="F78" s="83">
        <f t="shared" ref="F78:F88" si="5">J57</f>
        <v>0</v>
      </c>
      <c r="G78" s="120">
        <f t="shared" ref="G78:G88" si="6">C78+D78-E78+F78</f>
        <v>0</v>
      </c>
      <c r="H78"/>
      <c r="I78"/>
      <c r="J78"/>
      <c r="K78"/>
      <c r="L78"/>
      <c r="N78"/>
      <c r="O78"/>
    </row>
    <row r="79" spans="1:15" ht="14.5" x14ac:dyDescent="0.35">
      <c r="A79" s="16">
        <v>3</v>
      </c>
      <c r="B79" s="57" t="s">
        <v>58</v>
      </c>
      <c r="C79" s="71">
        <f>G14</f>
        <v>0</v>
      </c>
      <c r="D79" s="71">
        <f>G36</f>
        <v>0</v>
      </c>
      <c r="E79" s="119">
        <f t="shared" si="4"/>
        <v>0</v>
      </c>
      <c r="F79" s="83">
        <f t="shared" si="5"/>
        <v>0</v>
      </c>
      <c r="G79" s="120">
        <f t="shared" si="6"/>
        <v>0</v>
      </c>
      <c r="H79"/>
      <c r="I79"/>
      <c r="J79"/>
      <c r="K79"/>
      <c r="L79"/>
      <c r="N79"/>
      <c r="O79"/>
    </row>
    <row r="80" spans="1:15" ht="14.5" x14ac:dyDescent="0.35">
      <c r="A80" s="16">
        <v>4</v>
      </c>
      <c r="B80" s="57" t="s">
        <v>59</v>
      </c>
      <c r="C80" s="71">
        <f>G15</f>
        <v>0</v>
      </c>
      <c r="D80" s="71">
        <f>G37</f>
        <v>0</v>
      </c>
      <c r="E80" s="119">
        <f t="shared" si="4"/>
        <v>0</v>
      </c>
      <c r="F80" s="83">
        <f t="shared" si="5"/>
        <v>0</v>
      </c>
      <c r="G80" s="120">
        <f t="shared" si="6"/>
        <v>0</v>
      </c>
      <c r="H80"/>
      <c r="I80"/>
      <c r="J80"/>
      <c r="K80"/>
      <c r="L80"/>
      <c r="N80"/>
      <c r="O80"/>
    </row>
    <row r="81" spans="1:15" ht="14.5" x14ac:dyDescent="0.35">
      <c r="A81" s="16">
        <v>5</v>
      </c>
      <c r="B81" s="57" t="s">
        <v>60</v>
      </c>
      <c r="C81" s="71">
        <f t="shared" ref="C81:C88" si="7">G16</f>
        <v>0</v>
      </c>
      <c r="D81" s="71">
        <f t="shared" ref="D81:D88" si="8">G38</f>
        <v>0</v>
      </c>
      <c r="E81" s="119">
        <f t="shared" si="4"/>
        <v>0</v>
      </c>
      <c r="F81" s="83">
        <f t="shared" si="5"/>
        <v>0</v>
      </c>
      <c r="G81" s="120">
        <f t="shared" si="6"/>
        <v>0</v>
      </c>
      <c r="H81"/>
      <c r="I81"/>
      <c r="J81"/>
      <c r="K81"/>
      <c r="L81"/>
      <c r="N81"/>
      <c r="O81"/>
    </row>
    <row r="82" spans="1:15" ht="14.5" x14ac:dyDescent="0.35">
      <c r="A82" s="16">
        <v>6</v>
      </c>
      <c r="B82" s="57" t="s">
        <v>61</v>
      </c>
      <c r="C82" s="71">
        <f t="shared" si="7"/>
        <v>0</v>
      </c>
      <c r="D82" s="71">
        <f t="shared" si="8"/>
        <v>0</v>
      </c>
      <c r="E82" s="119">
        <f t="shared" si="4"/>
        <v>0</v>
      </c>
      <c r="F82" s="83">
        <f t="shared" si="5"/>
        <v>0</v>
      </c>
      <c r="G82" s="120">
        <f t="shared" si="6"/>
        <v>0</v>
      </c>
      <c r="H82"/>
      <c r="I82"/>
      <c r="J82"/>
      <c r="K82"/>
      <c r="L82"/>
      <c r="N82"/>
      <c r="O82"/>
    </row>
    <row r="83" spans="1:15" ht="14.5" x14ac:dyDescent="0.35">
      <c r="A83" s="16">
        <v>7</v>
      </c>
      <c r="B83" s="57" t="s">
        <v>62</v>
      </c>
      <c r="C83" s="71">
        <f t="shared" si="7"/>
        <v>0</v>
      </c>
      <c r="D83" s="71">
        <f t="shared" si="8"/>
        <v>0</v>
      </c>
      <c r="E83" s="119">
        <f t="shared" si="4"/>
        <v>0</v>
      </c>
      <c r="F83" s="83">
        <f t="shared" si="5"/>
        <v>0</v>
      </c>
      <c r="G83" s="120">
        <f t="shared" si="6"/>
        <v>0</v>
      </c>
      <c r="H83"/>
      <c r="I83"/>
      <c r="J83"/>
      <c r="K83"/>
      <c r="L83"/>
    </row>
    <row r="84" spans="1:15" ht="14.5" x14ac:dyDescent="0.35">
      <c r="A84" s="16">
        <v>8</v>
      </c>
      <c r="B84" s="57" t="s">
        <v>63</v>
      </c>
      <c r="C84" s="71">
        <f t="shared" si="7"/>
        <v>0</v>
      </c>
      <c r="D84" s="71">
        <f t="shared" si="8"/>
        <v>0</v>
      </c>
      <c r="E84" s="119">
        <f t="shared" si="4"/>
        <v>0</v>
      </c>
      <c r="F84" s="83">
        <f t="shared" si="5"/>
        <v>0</v>
      </c>
      <c r="G84" s="120">
        <f t="shared" si="6"/>
        <v>0</v>
      </c>
      <c r="H84"/>
      <c r="I84"/>
      <c r="J84"/>
      <c r="K84"/>
      <c r="L84"/>
    </row>
    <row r="85" spans="1:15" x14ac:dyDescent="0.3">
      <c r="A85" s="16">
        <v>9</v>
      </c>
      <c r="B85" s="57" t="s">
        <v>64</v>
      </c>
      <c r="C85" s="71">
        <f>G20</f>
        <v>0</v>
      </c>
      <c r="D85" s="71">
        <f t="shared" si="8"/>
        <v>0</v>
      </c>
      <c r="E85" s="119">
        <f t="shared" si="4"/>
        <v>0</v>
      </c>
      <c r="F85" s="83">
        <f t="shared" si="5"/>
        <v>0</v>
      </c>
      <c r="G85" s="120">
        <f t="shared" si="6"/>
        <v>0</v>
      </c>
    </row>
    <row r="86" spans="1:15" x14ac:dyDescent="0.3">
      <c r="A86" s="16">
        <v>10</v>
      </c>
      <c r="B86" s="57" t="s">
        <v>65</v>
      </c>
      <c r="C86" s="71">
        <f t="shared" si="7"/>
        <v>0</v>
      </c>
      <c r="D86" s="71">
        <f t="shared" si="8"/>
        <v>0</v>
      </c>
      <c r="E86" s="119">
        <f t="shared" si="4"/>
        <v>0</v>
      </c>
      <c r="F86" s="83">
        <f t="shared" si="5"/>
        <v>0</v>
      </c>
      <c r="G86" s="120">
        <f t="shared" si="6"/>
        <v>0</v>
      </c>
    </row>
    <row r="87" spans="1:15" x14ac:dyDescent="0.3">
      <c r="A87" s="16">
        <v>11</v>
      </c>
      <c r="B87" s="57" t="s">
        <v>66</v>
      </c>
      <c r="C87" s="71">
        <f t="shared" si="7"/>
        <v>0</v>
      </c>
      <c r="D87" s="71">
        <f t="shared" si="8"/>
        <v>0</v>
      </c>
      <c r="E87" s="119">
        <f t="shared" si="4"/>
        <v>0</v>
      </c>
      <c r="F87" s="83">
        <f t="shared" si="5"/>
        <v>0</v>
      </c>
      <c r="G87" s="120">
        <f t="shared" si="6"/>
        <v>0</v>
      </c>
    </row>
    <row r="88" spans="1:15" x14ac:dyDescent="0.3">
      <c r="A88" s="16">
        <v>12</v>
      </c>
      <c r="B88" s="57" t="s">
        <v>67</v>
      </c>
      <c r="C88" s="71">
        <f t="shared" si="7"/>
        <v>0</v>
      </c>
      <c r="D88" s="71">
        <f t="shared" si="8"/>
        <v>0</v>
      </c>
      <c r="E88" s="119">
        <f t="shared" si="4"/>
        <v>0</v>
      </c>
      <c r="F88" s="83">
        <f t="shared" si="5"/>
        <v>0</v>
      </c>
      <c r="G88" s="120">
        <f t="shared" si="6"/>
        <v>0</v>
      </c>
    </row>
  </sheetData>
  <sheetProtection algorithmName="SHA-512" hashValue="hgSmZsRNEkSJw3UHZLPPMuTyBsL/tAkTvaA5IFqoISerMpBjeceTuplKPhzXlPHGBhtRsYzvCr0Lm4XUOvqBGQ==" saltValue="kaJQmUKXnI1cd+SUafKnzA==" spinCount="100000" sheet="1" objects="1" scenarios="1"/>
  <mergeCells count="51">
    <mergeCell ref="B72:F72"/>
    <mergeCell ref="E60:F60"/>
    <mergeCell ref="E61:F61"/>
    <mergeCell ref="E62:F62"/>
    <mergeCell ref="E63:F63"/>
    <mergeCell ref="E64:F64"/>
    <mergeCell ref="E65:F65"/>
    <mergeCell ref="E66:F66"/>
    <mergeCell ref="E67:F67"/>
    <mergeCell ref="E54:F54"/>
    <mergeCell ref="E56:F56"/>
    <mergeCell ref="E57:F57"/>
    <mergeCell ref="E58:F58"/>
    <mergeCell ref="E59:F59"/>
    <mergeCell ref="E55:F55"/>
    <mergeCell ref="D33:E33"/>
    <mergeCell ref="D34:E34"/>
    <mergeCell ref="B26:E27"/>
    <mergeCell ref="B51:D51"/>
    <mergeCell ref="D39:E39"/>
    <mergeCell ref="D40:E40"/>
    <mergeCell ref="D35:E35"/>
    <mergeCell ref="D41:E41"/>
    <mergeCell ref="D42:E42"/>
    <mergeCell ref="D43:E43"/>
    <mergeCell ref="D44:E44"/>
    <mergeCell ref="B48:E49"/>
    <mergeCell ref="D45:E45"/>
    <mergeCell ref="D36:E36"/>
    <mergeCell ref="D37:E37"/>
    <mergeCell ref="D23:E23"/>
    <mergeCell ref="D38:E38"/>
    <mergeCell ref="D15:E15"/>
    <mergeCell ref="D16:E16"/>
    <mergeCell ref="D10:E10"/>
    <mergeCell ref="D11:E11"/>
    <mergeCell ref="D12:E12"/>
    <mergeCell ref="D13:E13"/>
    <mergeCell ref="D14:E14"/>
    <mergeCell ref="D17:E17"/>
    <mergeCell ref="D18:E18"/>
    <mergeCell ref="D19:E19"/>
    <mergeCell ref="D20:E20"/>
    <mergeCell ref="D21:E21"/>
    <mergeCell ref="B29:D29"/>
    <mergeCell ref="D32:E32"/>
    <mergeCell ref="E7:G7"/>
    <mergeCell ref="B6:C8"/>
    <mergeCell ref="B2:C2"/>
    <mergeCell ref="B4:C4"/>
    <mergeCell ref="D22:E22"/>
  </mergeCells>
  <phoneticPr fontId="32" type="noConversion"/>
  <conditionalFormatting sqref="F12:F23 F34:F45">
    <cfRule type="expression" dxfId="3" priority="7" stopIfTrue="1">
      <formula>D12&lt;&gt;"Enter my own result (value will be rounded)"</formula>
    </cfRule>
  </conditionalFormatting>
  <conditionalFormatting sqref="G56:G67">
    <cfRule type="expression" dxfId="2" priority="50" stopIfTrue="1">
      <formula>E56&lt;&gt;"Enter my own result (value will be rounded)"</formula>
    </cfRule>
  </conditionalFormatting>
  <conditionalFormatting sqref="H56:H67">
    <cfRule type="expression" dxfId="1" priority="1" stopIfTrue="1">
      <formula>E56&lt;&gt;"Enter my own result (value will be rounded)"</formula>
    </cfRule>
  </conditionalFormatting>
  <dataValidations count="2">
    <dataValidation showInputMessage="1" showErrorMessage="1" errorTitle="Invalid Entry" error="To enter an override value, you must first select &quot;Enter my own result (value will be rounded)&quot; in the column immediately to the left. Also, valid entries must be greater than or equal to zero and in blue cells only." prompt="If you would like to override the calculated result and report and alternative value, select &quot;Enter my own result (value will be rounded)&quot; in the column to the left and enter your override value in this column." sqref="F34:F45 F12:F23 G56:H67" xr:uid="{39C6D3AB-5772-4703-99C9-A816F500195B}"/>
    <dataValidation type="list" allowBlank="1" showInputMessage="1" showErrorMessage="1" errorTitle="Invalid Entry" error="You have attempted to enter a value not found in the provided drop-down menu. Please select a value from the provided drop-down menu." prompt="Use the drop-down menu to indicate whether you would like to report the calculated value (displayed in column to the left), or an alternative value (to be entered in column to the right). Initially, calculated values are selected for reporting by default." sqref="D34:E45 E56:F67 D13:E23 D12:E12" xr:uid="{45DE3564-A782-428C-9B1B-9CF270F82846}">
      <formula1>$K$12:$K$13</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mso-contentType ?>
<SharedContentType xmlns="Microsoft.SharePoint.Taxonomy.ContentTypeSync" SourceId="29f62856-1543-49d4-a736-4569d363f533" ContentTypeId="0x0101" PreviousValue="false"/>
</file>

<file path=customXml/item3.xml><?xml version="1.0" encoding="utf-8"?>
<p:properties xmlns:p="http://schemas.microsoft.com/office/2006/metadata/properties" xmlns:xsi="http://www.w3.org/2001/XMLSchema-instance" xmlns:pc="http://schemas.microsoft.com/office/infopath/2007/PartnerControls">
  <documentManagement>
    <TaxCatchAll xmlns="4ffa91fb-a0ff-4ac5-b2db-65c790d184a4" xsi:nil="true"/>
    <lcf76f155ced4ddcb4097134ff3c332f xmlns="1dcf19bd-8966-40bc-8192-1c6096ed41ca">
      <Terms xmlns="http://schemas.microsoft.com/office/infopath/2007/PartnerControls"/>
    </lcf76f155ced4ddcb4097134ff3c332f>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2025-05-09T20:57:10+00:00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ED94F6677EA4744A21BDA80C049D5C4" ma:contentTypeVersion="21" ma:contentTypeDescription="Create a new document." ma:contentTypeScope="" ma:versionID="39af7c9e604fd850236aade71c68c8a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1dcf19bd-8966-40bc-8192-1c6096ed41ca" xmlns:ns6="5381e799-50cf-49ac-91df-499b0982a98e" targetNamespace="http://schemas.microsoft.com/office/2006/metadata/properties" ma:root="true" ma:fieldsID="453a462923b9eeac51a9630418829a23" ns1:_="" ns2:_="" ns3:_="" ns4:_="" ns5:_="" ns6:_="">
    <xsd:import namespace="http://schemas.microsoft.com/sharepoint/v3"/>
    <xsd:import namespace="4ffa91fb-a0ff-4ac5-b2db-65c790d184a4"/>
    <xsd:import namespace="http://schemas.microsoft.com/sharepoint.v3"/>
    <xsd:import namespace="http://schemas.microsoft.com/sharepoint/v3/fields"/>
    <xsd:import namespace="1dcf19bd-8966-40bc-8192-1c6096ed41ca"/>
    <xsd:import namespace="5381e799-50cf-49ac-91df-499b0982a98e"/>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6:_dlc_DocId" minOccurs="0"/>
                <xsd:element ref="ns6:_dlc_DocIdUrl" minOccurs="0"/>
                <xsd:element ref="ns6:_dlc_DocIdPersistId" minOccurs="0"/>
                <xsd:element ref="ns5:MediaServiceAutoKeyPoints" minOccurs="0"/>
                <xsd:element ref="ns5:MediaServiceKeyPoints" minOccurs="0"/>
                <xsd:element ref="ns5:MediaServiceDateTaken" minOccurs="0"/>
                <xsd:element ref="ns5:MediaServiceAutoTags" minOccurs="0"/>
                <xsd:element ref="ns5:MediaServiceLocation" minOccurs="0"/>
                <xsd:element ref="ns5:MediaServiceGenerationTime" minOccurs="0"/>
                <xsd:element ref="ns5:MediaServiceEventHashCode" minOccurs="0"/>
                <xsd:element ref="ns5:MediaServiceOCR" minOccurs="0"/>
                <xsd:element ref="ns5:MediaLengthInSeconds" minOccurs="0"/>
                <xsd:element ref="ns1:_ip_UnifiedCompliancePolicyProperties" minOccurs="0"/>
                <xsd:element ref="ns1:_ip_UnifiedCompliancePolicyUIAction" minOccurs="0"/>
                <xsd:element ref="ns5:lcf76f155ced4ddcb4097134ff3c332f"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44" nillable="true" ma:displayName="Unified Compliance Policy Properties" ma:hidden="true" ma:internalName="_ip_UnifiedCompliancePolicyProperties">
      <xsd:simpleType>
        <xsd:restriction base="dms:Note"/>
      </xsd:simpleType>
    </xsd:element>
    <xsd:element name="_ip_UnifiedCompliancePolicyUIAction" ma:index="4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a76d39c8-2702-4b0a-9443-7286401c36e2}" ma:internalName="TaxCatchAllLabel" ma:readOnly="true" ma:showField="CatchAllDataLabel" ma:web="5381e799-50cf-49ac-91df-499b0982a98e">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a76d39c8-2702-4b0a-9443-7286401c36e2}" ma:internalName="TaxCatchAll" ma:showField="CatchAllData" ma:web="5381e799-50cf-49ac-91df-499b0982a98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dcf19bd-8966-40bc-8192-1c6096ed41ca"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DateTaken" ma:index="37" nillable="true" ma:displayName="MediaServiceDateTaken" ma:hidden="true" ma:internalName="MediaServiceDateTaken" ma:readOnly="true">
      <xsd:simpleType>
        <xsd:restriction base="dms:Text"/>
      </xsd:simpleType>
    </xsd:element>
    <xsd:element name="MediaServiceAutoTags" ma:index="38" nillable="true" ma:displayName="Tags" ma:internalName="MediaServiceAutoTags" ma:readOnly="true">
      <xsd:simpleType>
        <xsd:restriction base="dms:Text"/>
      </xsd:simpleType>
    </xsd:element>
    <xsd:element name="MediaServiceLocation" ma:index="39" nillable="true" ma:displayName="Location" ma:internalName="MediaServiceLocation" ma:readOnly="true">
      <xsd:simpleType>
        <xsd:restriction base="dms:Text"/>
      </xsd:simpleType>
    </xsd:element>
    <xsd:element name="MediaServiceGenerationTime" ma:index="40" nillable="true" ma:displayName="MediaServiceGenerationTime" ma:hidden="true" ma:internalName="MediaServiceGenerationTime" ma:readOnly="true">
      <xsd:simpleType>
        <xsd:restriction base="dms:Text"/>
      </xsd:simpleType>
    </xsd:element>
    <xsd:element name="MediaServiceEventHashCode" ma:index="41" nillable="true" ma:displayName="MediaServiceEventHashCode" ma:hidden="true" ma:internalName="MediaServiceEventHashCode" ma:readOnly="true">
      <xsd:simpleType>
        <xsd:restriction base="dms:Text"/>
      </xsd:simpleType>
    </xsd:element>
    <xsd:element name="MediaServiceOCR" ma:index="42" nillable="true" ma:displayName="Extracted Text" ma:internalName="MediaServiceOCR" ma:readOnly="true">
      <xsd:simpleType>
        <xsd:restriction base="dms:Note">
          <xsd:maxLength value="255"/>
        </xsd:restriction>
      </xsd:simpleType>
    </xsd:element>
    <xsd:element name="MediaLengthInSeconds" ma:index="43" nillable="true" ma:displayName="Length (seconds)" ma:internalName="MediaLengthInSeconds" ma:readOnly="true">
      <xsd:simpleType>
        <xsd:restriction base="dms:Unknown"/>
      </xsd:simpleType>
    </xsd:element>
    <xsd:element name="lcf76f155ced4ddcb4097134ff3c332f" ma:index="47"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81e799-50cf-49ac-91df-499b0982a98e"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element name="_dlc_DocId" ma:index="32" nillable="true" ma:displayName="Document ID Value" ma:description="The value of the document ID assigned to this item." ma:internalName="_dlc_DocId" ma:readOnly="true">
      <xsd:simpleType>
        <xsd:restriction base="dms:Text"/>
      </xsd:simpleType>
    </xsd:element>
    <xsd:element name="_dlc_DocIdUrl" ma:index="3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7E744D-4831-4CA3-A15B-403F231178E6}">
  <ds:schemaRefs>
    <ds:schemaRef ds:uri="http://schemas.microsoft.com/sharepoint/events"/>
  </ds:schemaRefs>
</ds:datastoreItem>
</file>

<file path=customXml/itemProps2.xml><?xml version="1.0" encoding="utf-8"?>
<ds:datastoreItem xmlns:ds="http://schemas.openxmlformats.org/officeDocument/2006/customXml" ds:itemID="{DB4577C0-F8A1-4E98-85C0-09EC1F9239BF}">
  <ds:schemaRefs>
    <ds:schemaRef ds:uri="Microsoft.SharePoint.Taxonomy.ContentTypeSync"/>
  </ds:schemaRefs>
</ds:datastoreItem>
</file>

<file path=customXml/itemProps3.xml><?xml version="1.0" encoding="utf-8"?>
<ds:datastoreItem xmlns:ds="http://schemas.openxmlformats.org/officeDocument/2006/customXml" ds:itemID="{09B4A138-CFCB-4106-9EAD-1B368B529C42}">
  <ds:schemaRefs>
    <ds:schemaRef ds:uri="http://schemas.microsoft.com/office/infopath/2007/PartnerControls"/>
    <ds:schemaRef ds:uri="1dcf19bd-8966-40bc-8192-1c6096ed41ca"/>
    <ds:schemaRef ds:uri="http://schemas.microsoft.com/office/2006/documentManagement/types"/>
    <ds:schemaRef ds:uri="http://schemas.microsoft.com/sharepoint/v3/fields"/>
    <ds:schemaRef ds:uri="http://purl.org/dc/terms/"/>
    <ds:schemaRef ds:uri="http://schemas.microsoft.com/sharepoint/v3"/>
    <ds:schemaRef ds:uri="http://purl.org/dc/elements/1.1/"/>
    <ds:schemaRef ds:uri="http://schemas.openxmlformats.org/package/2006/metadata/core-properties"/>
    <ds:schemaRef ds:uri="http://purl.org/dc/dcmitype/"/>
    <ds:schemaRef ds:uri="http://schemas.microsoft.com/office/2006/metadata/properties"/>
    <ds:schemaRef ds:uri="5381e799-50cf-49ac-91df-499b0982a98e"/>
    <ds:schemaRef ds:uri="http://schemas.microsoft.com/sharepoint.v3"/>
    <ds:schemaRef ds:uri="4ffa91fb-a0ff-4ac5-b2db-65c790d184a4"/>
    <ds:schemaRef ds:uri="http://www.w3.org/XML/1998/namespace"/>
  </ds:schemaRefs>
</ds:datastoreItem>
</file>

<file path=customXml/itemProps4.xml><?xml version="1.0" encoding="utf-8"?>
<ds:datastoreItem xmlns:ds="http://schemas.openxmlformats.org/officeDocument/2006/customXml" ds:itemID="{E76DA2EA-C6E8-41C0-842C-ABCA7F4E76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1dcf19bd-8966-40bc-8192-1c6096ed41ca"/>
    <ds:schemaRef ds:uri="5381e799-50cf-49ac-91df-499b0982a9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6D1E3EE8-713A-4FEE-9DA3-878AB2E3C4C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Intro &amp; Equations</vt:lpstr>
      <vt:lpstr>1. Facility Overview</vt:lpstr>
      <vt:lpstr>2. Well and Shaft</vt:lpstr>
      <vt:lpstr>3. Ventilation Monthly</vt:lpstr>
      <vt:lpstr>4. Degas Monthly</vt:lpstr>
      <vt:lpstr>5. Degas Collection</vt:lpstr>
      <vt:lpstr>6. Destruction or Offsite</vt:lpstr>
      <vt:lpstr>7. Destruct or Offsite Monthly</vt:lpstr>
      <vt:lpstr>8. Emissions Summary</vt:lpstr>
      <vt:lpstr>9. Top-Down Measurements</vt:lpstr>
      <vt:lpstr>10. Additional Information</vt:lpstr>
      <vt:lpstr>Methods</vt:lpstr>
      <vt:lpstr>wbnav3</vt:lpstr>
      <vt:lpstr>wbnav4</vt:lpstr>
      <vt:lpstr>wbnav5</vt:lpstr>
      <vt:lpstr>wbnav6</vt:lpstr>
      <vt:lpstr>wbnav7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Owen Hadden</dc:creator>
  <cp:keywords/>
  <dc:description/>
  <cp:lastModifiedBy>Roshchanka, Volha</cp:lastModifiedBy>
  <cp:revision/>
  <dcterms:created xsi:type="dcterms:W3CDTF">2024-09-23T13:40:10Z</dcterms:created>
  <dcterms:modified xsi:type="dcterms:W3CDTF">2025-07-03T14:18:12Z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Document_x0020_Type">
    <vt:lpwstr/>
  </property>
  <property fmtid="{D5CDD505-2E9C-101B-9397-08002B2CF9AE}" pid="4" name="MediaServiceImageTags">
    <vt:lpwstr/>
  </property>
  <property fmtid="{D5CDD505-2E9C-101B-9397-08002B2CF9AE}" pid="5" name="ContentTypeId">
    <vt:lpwstr>0x0101000ED94F6677EA4744A21BDA80C049D5C4</vt:lpwstr>
  </property>
  <property fmtid="{D5CDD505-2E9C-101B-9397-08002B2CF9AE}" pid="6" name="e3f09c3df709400db2417a7161762d62">
    <vt:lpwstr/>
  </property>
  <property fmtid="{D5CDD505-2E9C-101B-9397-08002B2CF9AE}" pid="7" name="EPA_x0020_Subject">
    <vt:lpwstr/>
  </property>
  <property fmtid="{D5CDD505-2E9C-101B-9397-08002B2CF9AE}" pid="8" name="EPA Subject">
    <vt:lpwstr/>
  </property>
  <property fmtid="{D5CDD505-2E9C-101B-9397-08002B2CF9AE}" pid="9" name="Document Type">
    <vt:lpwstr/>
  </property>
</Properties>
</file>